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2.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9"/>
  <workbookPr/>
  <mc:AlternateContent xmlns:mc="http://schemas.openxmlformats.org/markup-compatibility/2006">
    <mc:Choice Requires="x15">
      <x15ac:absPath xmlns:x15ac="http://schemas.microsoft.com/office/spreadsheetml/2010/11/ac" url="D:\working\waccache\AM4PEPF0005E650\EXCELCNV\a0256988-bdd4-4dd4-b63e-33fc63fc4e83\"/>
    </mc:Choice>
  </mc:AlternateContent>
  <xr:revisionPtr revIDLastSave="129" documentId="8_{76B9B3AC-3EF0-44F1-9D7E-26CE7819783E}" xr6:coauthVersionLast="47" xr6:coauthVersionMax="47" xr10:uidLastSave="{308CCA5E-B28C-4F50-9184-9FC3BE9885CC}"/>
  <bookViews>
    <workbookView xWindow="-60" yWindow="-60" windowWidth="15480" windowHeight="11640" firstSheet="8" xr2:uid="{00000000-000D-0000-FFFF-FFFF00000000}"/>
  </bookViews>
  <sheets>
    <sheet name="Start" sheetId="1" r:id="rId1"/>
    <sheet name="Zelfscan" sheetId="2" r:id="rId2"/>
    <sheet name="Dashboard" sheetId="3" r:id="rId3"/>
    <sheet name="Scenario-MCA" sheetId="4" r:id="rId4"/>
    <sheet name="Businesscase" sheetId="5" r:id="rId5"/>
    <sheet name="Actieplan" sheetId="6" r:id="rId6"/>
    <sheet name="Methodiek" sheetId="7" r:id="rId7"/>
    <sheet name="Copilot analyse" sheetId="10" r:id="rId8"/>
    <sheet name="Managementsamenvatting" sheetId="8" r:id="rId9"/>
    <sheet name="Scenario-advies" sheetId="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5" i="5" l="1"/>
  <c r="E26" i="5" s="1"/>
  <c r="D25" i="5"/>
  <c r="D26" i="5" s="1"/>
  <c r="C25" i="5"/>
  <c r="C26" i="5" s="1"/>
  <c r="B25" i="5"/>
  <c r="B26" i="5" s="1"/>
  <c r="E24" i="5"/>
  <c r="D24" i="5"/>
  <c r="C24" i="5"/>
  <c r="B24" i="5"/>
  <c r="E23" i="5"/>
  <c r="E27" i="5" s="1"/>
  <c r="D23" i="5"/>
  <c r="D27" i="5" s="1"/>
  <c r="C23" i="5"/>
  <c r="C27" i="5" s="1"/>
  <c r="B23" i="5"/>
  <c r="B27" i="5" s="1"/>
  <c r="F28" i="4"/>
  <c r="E28" i="4"/>
  <c r="D28" i="4"/>
  <c r="C28" i="4"/>
  <c r="D17" i="3"/>
  <c r="D14" i="3"/>
  <c r="B14" i="3"/>
  <c r="C14" i="3" s="1"/>
  <c r="D13" i="3"/>
  <c r="B13" i="3"/>
  <c r="C13" i="3" s="1"/>
  <c r="D12" i="3"/>
  <c r="B12" i="3"/>
  <c r="C12" i="3" s="1"/>
  <c r="D11" i="3"/>
  <c r="B11" i="3"/>
  <c r="C11" i="3" s="1"/>
  <c r="D10" i="3"/>
  <c r="B10" i="3"/>
  <c r="C10" i="3" s="1"/>
  <c r="D9" i="3"/>
  <c r="B9" i="3"/>
  <c r="C9" i="3" s="1"/>
  <c r="D8" i="3"/>
  <c r="B8" i="3"/>
  <c r="C8" i="3" s="1"/>
  <c r="D7" i="3"/>
  <c r="B7" i="3"/>
  <c r="C7" i="3" s="1"/>
  <c r="D6" i="3"/>
  <c r="B6" i="3"/>
  <c r="C6" i="3" s="1"/>
  <c r="D5" i="3"/>
  <c r="K54" i="2"/>
  <c r="J54" i="2"/>
  <c r="I54" i="2"/>
  <c r="H54" i="2"/>
  <c r="K53" i="2"/>
  <c r="J53" i="2"/>
  <c r="I53" i="2"/>
  <c r="H53" i="2"/>
  <c r="K52" i="2"/>
  <c r="J52" i="2"/>
  <c r="I52" i="2"/>
  <c r="H52" i="2"/>
  <c r="K51" i="2"/>
  <c r="J51" i="2"/>
  <c r="I51" i="2"/>
  <c r="H51" i="2"/>
  <c r="K50" i="2"/>
  <c r="J50" i="2"/>
  <c r="I50" i="2"/>
  <c r="H50" i="2"/>
  <c r="K49" i="2"/>
  <c r="J49" i="2"/>
  <c r="I49" i="2"/>
  <c r="H49" i="2"/>
  <c r="K48" i="2"/>
  <c r="J48" i="2"/>
  <c r="I48" i="2"/>
  <c r="H48" i="2"/>
  <c r="K47" i="2"/>
  <c r="J47" i="2"/>
  <c r="I47" i="2"/>
  <c r="H47" i="2"/>
  <c r="K46" i="2"/>
  <c r="J46" i="2"/>
  <c r="I46" i="2"/>
  <c r="H46" i="2"/>
  <c r="K45" i="2"/>
  <c r="J45" i="2"/>
  <c r="I45" i="2"/>
  <c r="H45" i="2"/>
  <c r="K44" i="2"/>
  <c r="J44" i="2"/>
  <c r="I44" i="2"/>
  <c r="H44" i="2"/>
  <c r="K43" i="2"/>
  <c r="J43" i="2"/>
  <c r="I43" i="2"/>
  <c r="H43" i="2"/>
  <c r="K42" i="2"/>
  <c r="J42" i="2"/>
  <c r="I42" i="2"/>
  <c r="H42" i="2"/>
  <c r="K41" i="2"/>
  <c r="J41" i="2"/>
  <c r="I41" i="2"/>
  <c r="H41" i="2"/>
  <c r="K40" i="2"/>
  <c r="J40" i="2"/>
  <c r="I40" i="2"/>
  <c r="H40" i="2"/>
  <c r="K39" i="2"/>
  <c r="J39" i="2"/>
  <c r="I39" i="2"/>
  <c r="H39" i="2"/>
  <c r="K38" i="2"/>
  <c r="J38" i="2"/>
  <c r="I38" i="2"/>
  <c r="H38" i="2"/>
  <c r="K37" i="2"/>
  <c r="J37" i="2"/>
  <c r="I37" i="2"/>
  <c r="H37" i="2"/>
  <c r="K36" i="2"/>
  <c r="J36" i="2"/>
  <c r="I36" i="2"/>
  <c r="H36" i="2"/>
  <c r="K35" i="2"/>
  <c r="J35" i="2"/>
  <c r="I35" i="2"/>
  <c r="H35" i="2"/>
  <c r="K34" i="2"/>
  <c r="J34" i="2"/>
  <c r="I34" i="2"/>
  <c r="H34" i="2"/>
  <c r="K33" i="2"/>
  <c r="J33" i="2"/>
  <c r="I33" i="2"/>
  <c r="H33" i="2"/>
  <c r="K32" i="2"/>
  <c r="J32" i="2"/>
  <c r="I32" i="2"/>
  <c r="H32" i="2"/>
  <c r="K31" i="2"/>
  <c r="J31" i="2"/>
  <c r="I31" i="2"/>
  <c r="H31" i="2"/>
  <c r="K30" i="2"/>
  <c r="J30" i="2"/>
  <c r="I30" i="2"/>
  <c r="H30" i="2"/>
  <c r="K29" i="2"/>
  <c r="J29" i="2"/>
  <c r="I29" i="2"/>
  <c r="H29" i="2"/>
  <c r="K28" i="2"/>
  <c r="J28" i="2"/>
  <c r="I28" i="2"/>
  <c r="H28" i="2"/>
  <c r="K27" i="2"/>
  <c r="J27" i="2"/>
  <c r="I27" i="2"/>
  <c r="H27" i="2"/>
  <c r="K26" i="2"/>
  <c r="J26" i="2"/>
  <c r="I26" i="2"/>
  <c r="H26" i="2"/>
  <c r="K25" i="2"/>
  <c r="J25" i="2"/>
  <c r="I25" i="2"/>
  <c r="H25" i="2"/>
  <c r="K24" i="2"/>
  <c r="J24" i="2"/>
  <c r="I24" i="2"/>
  <c r="H24" i="2"/>
  <c r="K23" i="2"/>
  <c r="J23" i="2"/>
  <c r="I23" i="2"/>
  <c r="H23" i="2"/>
  <c r="K22" i="2"/>
  <c r="J22" i="2"/>
  <c r="I22" i="2"/>
  <c r="H22" i="2"/>
  <c r="K21" i="2"/>
  <c r="J21" i="2"/>
  <c r="I21" i="2"/>
  <c r="H21" i="2"/>
  <c r="K20" i="2"/>
  <c r="J20" i="2"/>
  <c r="I20" i="2"/>
  <c r="H20" i="2"/>
  <c r="K19" i="2"/>
  <c r="J19" i="2"/>
  <c r="I19" i="2"/>
  <c r="H19" i="2"/>
  <c r="K18" i="2"/>
  <c r="J18" i="2"/>
  <c r="I18" i="2"/>
  <c r="H18" i="2"/>
  <c r="K17" i="2"/>
  <c r="J17" i="2"/>
  <c r="I17" i="2"/>
  <c r="H17" i="2"/>
  <c r="K16" i="2"/>
  <c r="J16" i="2"/>
  <c r="I16" i="2"/>
  <c r="H16" i="2"/>
  <c r="K15" i="2"/>
  <c r="J15" i="2"/>
  <c r="I15" i="2"/>
  <c r="H15" i="2"/>
  <c r="K14" i="2"/>
  <c r="J14" i="2"/>
  <c r="I14" i="2"/>
  <c r="H14" i="2"/>
  <c r="K13" i="2"/>
  <c r="J13" i="2"/>
  <c r="I13" i="2"/>
  <c r="H13" i="2"/>
  <c r="K12" i="2"/>
  <c r="J12" i="2"/>
  <c r="I12" i="2"/>
  <c r="H12" i="2"/>
  <c r="K11" i="2"/>
  <c r="J11" i="2"/>
  <c r="I11" i="2"/>
  <c r="H11" i="2"/>
  <c r="K10" i="2"/>
  <c r="J10" i="2"/>
  <c r="I10" i="2"/>
  <c r="H10" i="2"/>
  <c r="K9" i="2"/>
  <c r="J9" i="2"/>
  <c r="I9" i="2"/>
  <c r="H9" i="2"/>
  <c r="K8" i="2"/>
  <c r="J8" i="2"/>
  <c r="I8" i="2"/>
  <c r="H8" i="2"/>
  <c r="K7" i="2"/>
  <c r="J7" i="2"/>
  <c r="I7" i="2"/>
  <c r="H7" i="2"/>
  <c r="K6" i="2"/>
  <c r="J6" i="2"/>
  <c r="I6" i="2"/>
  <c r="H6" i="2"/>
  <c r="K5" i="2"/>
  <c r="J5" i="2"/>
  <c r="I5" i="2"/>
  <c r="H5" i="2"/>
  <c r="B17" i="3" l="1"/>
  <c r="C17" i="3" s="1"/>
  <c r="B5" i="3"/>
  <c r="C5" i="3" s="1"/>
  <c r="B28" i="5"/>
  <c r="B29" i="5" s="1"/>
  <c r="C28" i="5"/>
  <c r="C29" i="5" s="1"/>
  <c r="D28" i="5"/>
  <c r="D29" i="5" s="1"/>
  <c r="E28" i="5"/>
  <c r="E29" i="5" s="1"/>
</calcChain>
</file>

<file path=xl/sharedStrings.xml><?xml version="1.0" encoding="utf-8"?>
<sst xmlns="http://schemas.openxmlformats.org/spreadsheetml/2006/main" count="445" uniqueCount="343">
  <si>
    <t>Toekomstbestendigheidsscan ontwikkelbedrijven – versie 0.1 Publiek</t>
  </si>
  <si>
    <t>Doel van de tool</t>
  </si>
  <si>
    <t>Deze zelfscan helpt gemeenten en ontwikkelbedrijven om sterke punten, kwetsbaarheden en ontwikkelopgaven systematisch te bespreken. De uitkomst is een gespreks- en ontwikkelinstrument en géén keurmerk, accountantsverklaring of vervanging van professioneel organisatieadvies.</t>
  </si>
  <si>
    <t>Werkwijze</t>
  </si>
  <si>
    <t>1</t>
  </si>
  <si>
    <t>Vul in Zelfscan uitsluitend de lichtoranje invoervelden in: score, gewicht, bewijskracht en toelichting.</t>
  </si>
  <si>
    <t>2</t>
  </si>
  <si>
    <t>Controleer het profiel in Dashboard en werk eventuele scenario’s en financiële aannames verder uit.</t>
  </si>
  <si>
    <t>3</t>
  </si>
  <si>
    <t>Open Copilot analyse en kopieer de gewenste prompt naar Copilot in Excel Online.</t>
  </si>
  <si>
    <t>4</t>
  </si>
  <si>
    <t>Laat Copilot de managementsamenvatting en de drie toekomstscenario’s in de daarvoor bestemde tabbladen schrijven.</t>
  </si>
  <si>
    <t>5</t>
  </si>
  <si>
    <t>Bespreek de uitkomst bestuurlijk en operationeel; gebruik de scan niet als keurmerk of automatisch besluitadvies.</t>
  </si>
  <si>
    <t>6</t>
  </si>
  <si>
    <t>Sla na afronding een aparte rapportagekopie op en behoud een schoon origineel als template.</t>
  </si>
  <si>
    <t>Scoringsschaal</t>
  </si>
  <si>
    <t>Score</t>
  </si>
  <si>
    <t>Niveau</t>
  </si>
  <si>
    <t>Duiding</t>
  </si>
  <si>
    <t>Niet aanwezig</t>
  </si>
  <si>
    <t>Geen aantoonbare aanpak of structurele tekortkoming.</t>
  </si>
  <si>
    <t>Kwetsbaar</t>
  </si>
  <si>
    <t>Deels aanwezig, afhankelijk van personen of incidentele acties.</t>
  </si>
  <si>
    <t>Basis op orde</t>
  </si>
  <si>
    <t>Beschreven en meestal toegepast, maar nog niet integraal of stabiel.</t>
  </si>
  <si>
    <t>Sterk</t>
  </si>
  <si>
    <t>Structureel toegepast, gemonitord en bestuurlijk geborgd.</t>
  </si>
  <si>
    <t>Toekomstgericht</t>
  </si>
  <si>
    <t>Aantoonbaar effectief, adaptief, integraal en continu verbeterend.</t>
  </si>
  <si>
    <t>Belangrijke waarschuwing</t>
  </si>
  <si>
    <t>Gebruik de totaalscore nooit als bewijs dat een organisatie voor een bepaald percentage ‘toekomstbestendig’ is. Kijk vooral naar het profiel per dimensie, de kwaliteit van het bewijs, onderlinge spanningen en de bestuurlijke dialoog.</t>
  </si>
  <si>
    <t>Bronbasis</t>
  </si>
  <si>
    <t>Document</t>
  </si>
  <si>
    <t>Status</t>
  </si>
  <si>
    <t>Gebruik in deze tool</t>
  </si>
  <si>
    <t>Spoorboekje Reis naar een nieuwe sociale infrastructuur, VNG/Divosa/Cedris</t>
  </si>
  <si>
    <t>Openbare leidraad</t>
  </si>
  <si>
    <t>Aansluiting op startfoto, fasering en gezamenlijke richting.</t>
  </si>
  <si>
    <t>Ontwikkelbedrijven.nl – dossier Toekomst van ontwikkelbedrijven</t>
  </si>
  <si>
    <t>Eigen kennisdossier</t>
  </si>
  <si>
    <t>Publicatie- en distributieomgeving voor de uiteindelijke tool.</t>
  </si>
  <si>
    <t>Documentinformatie</t>
  </si>
  <si>
    <t>Auteur</t>
  </si>
  <si>
    <t>Ontwikkelbedrijven.nl</t>
  </si>
  <si>
    <t>Beveiliging: alleen lichtoranje velden zijn bedoeld voor invoer. Grijze velden bevatten vaste methodiek of formules. Bewaar altijd een schoon origineel. Voor maximale bescherming kan de beheerder in Excel Online aanvullend Controleren → Blad beveiligen gebruiken.</t>
  </si>
  <si>
    <t>Versie</t>
  </si>
  <si>
    <t>0.1 Publiek</t>
  </si>
  <si>
    <t>Gebruik</t>
  </si>
  <si>
    <t>Vrij te gebruiken met bronvermelding; wijzigingen kunnen de uitkomst beïnvloeden.</t>
  </si>
  <si>
    <t>Website</t>
  </si>
  <si>
    <t>https://ontwikkelbedrijven.nl/toekomst-van-ontwikkelbedrijven/</t>
  </si>
  <si>
    <t>Zelfscan – 50 gevalideerde stellingen verdeeld over 10 dimensies</t>
  </si>
  <si>
    <t>ID</t>
  </si>
  <si>
    <t>Dimensie</t>
  </si>
  <si>
    <t>Stelling</t>
  </si>
  <si>
    <t>Bewijs / aandachtspunten</t>
  </si>
  <si>
    <t>Score (1-5)</t>
  </si>
  <si>
    <t>Gewicht (1-3)</t>
  </si>
  <si>
    <t>Bewijskracht (1-3)</t>
  </si>
  <si>
    <t>Gewogen score</t>
  </si>
  <si>
    <t>Max. score</t>
  </si>
  <si>
    <t>Gap</t>
  </si>
  <si>
    <t>Prioriteit</t>
  </si>
  <si>
    <t>Onderbouwing / bron</t>
  </si>
  <si>
    <t>Notities / actie</t>
  </si>
  <si>
    <t>Maatschappelijke opdracht</t>
  </si>
  <si>
    <t>Er is een bestuurlijk vastgestelde visie op de maatschappelijke opdracht voor de komende vijf tot tien jaar.</t>
  </si>
  <si>
    <t>Visiedocument, college-/raadsbesluit, regionale agenda.</t>
  </si>
  <si>
    <t>De gewenste resultaten voor inwoners zijn concreet gemaakt, bijvoorbeeld duurzaam werk, ontwikkeling, participatie en bestaanszekerheid.</t>
  </si>
  <si>
    <t>Doelen, KPI’s, prestatiedashboard of maatschappelijke businesscase.</t>
  </si>
  <si>
    <t>De primaire en secundaire doelgroepen zijn expliciet afgebakend.</t>
  </si>
  <si>
    <t>Doelgroepenmatrix met criteria, omvang en gewenste ondersteuning.</t>
  </si>
  <si>
    <t>De maatschappelijke opdracht is leidend boven het behoud van de bestaande organisatievorm of werksoorten.</t>
  </si>
  <si>
    <t>Besluitvorming start bij inwoner/opgave en niet bij bestaand aanbod.</t>
  </si>
  <si>
    <t>Gemeente(n), ontwikkelbedrijf en ketenpartners delen hetzelfde toekomstbeeld.</t>
  </si>
  <si>
    <t>Gezamenlijk vastgesteld eindbeeld, bestuurlijk akkoord en partnerafspraken.</t>
  </si>
  <si>
    <t>Startfoto &amp; doelgroep</t>
  </si>
  <si>
    <t>Er is een actuele startfoto met aantallen per doelgroep, voorziening, route en werkgeverstype.</t>
  </si>
  <si>
    <t>Wsw, beschut, LKS intern/extern, trajecten, bijstand, wachtlijsten.</t>
  </si>
  <si>
    <t>De organisatie beschikt over een meerjarige prognose van Wsw-afbouw, beschut werk, LKS en overige ondersteuningsvragen.</t>
  </si>
  <si>
    <t>Meerjarenraming van minimaal vijf jaar met aannames.</t>
  </si>
  <si>
    <t>Bereik, instroom, doorstroom, uitstroom en terugval worden structureel gemeten.</t>
  </si>
  <si>
    <t>Ketenrapportage met definities en periodieke meting.</t>
  </si>
  <si>
    <t>De organisatie vergelijkt relevante prestaties met passende gemeenten of ontwikkelbedrijven.</t>
  </si>
  <si>
    <t>Benchmark op LKS, kosten, formatie, uitstroom en werkplekken.</t>
  </si>
  <si>
    <t>Knelpunten, ontbrekende voorzieningen en groepen die buiten beeld vallen zijn aantoonbaar onderzocht.</t>
  </si>
  <si>
    <t>Gapanalyse, interviews, wachttijden, niet-bereik en overdrachtsproblemen.</t>
  </si>
  <si>
    <t>Strategische positionering</t>
  </si>
  <si>
    <t>Er is een bewuste keuze gemaakt tussen werkvoorziening, ontwikkelomgeving en doorstroomfunctie.</t>
  </si>
  <si>
    <t>Positioneringsdocument met gewenste balans.</t>
  </si>
  <si>
    <t>Er is een bewuste keuze gemaakt over de balans tussen eigen werkplekken en werk bij reguliere werkgevers.</t>
  </si>
  <si>
    <t>Doelpercentages intern, detachering en regulier werkgeverschap.</t>
  </si>
  <si>
    <t>De gewenste organisatievorm past bij de opdracht en de lokale of regionale context.</t>
  </si>
  <si>
    <t>Afweging zelfstandig, partieel, geïntegreerd of gecombineerd model.</t>
  </si>
  <si>
    <t>De rol van het ontwikkelbedrijf binnen de totale sociale infrastructuur is expliciet.</t>
  </si>
  <si>
    <t>Rollenkaart met toegang, regie, uitvoering, werkgeversdienstverlening en vangnet.</t>
  </si>
  <si>
    <t>De strategie bevat expliciete keuzes over wat de organisatie niet meer of anders gaat doen.</t>
  </si>
  <si>
    <t>Stop-doorgaan-starten-keuzes en portfolio-implicaties.</t>
  </si>
  <si>
    <t>Dienstverlening &amp; klantreis</t>
  </si>
  <si>
    <t>De klantreis van toegang tot duurzaam werk is integraal beschreven.</t>
  </si>
  <si>
    <t>Procesplaat met instroom, diagnose, ontwikkeling, matching, werk en nazorg.</t>
  </si>
  <si>
    <t>Er is één herkenbare regiehouder voor de voortgang en het resultaat van de inwoner.</t>
  </si>
  <si>
    <t>RACI, casusregie en duidelijke beslisbevoegdheden.</t>
  </si>
  <si>
    <t>Overdrachtsmomenten tussen organisaties en afdelingen zijn beperkt en actief beheerst.</t>
  </si>
  <si>
    <t>SLA’s, warme overdracht, gedeelde dossiers en doorlooptijdmetingen.</t>
  </si>
  <si>
    <t>Begeleiding richt zich aantoonbaar op duurzame ontwikkeling en niet alleen op plaatsing of productie.</t>
  </si>
  <si>
    <t>Ontwikkelplannen, loonwaardegroei, werknemersvaardigheden en nazorg.</t>
  </si>
  <si>
    <t>Er zijn veilige routes voor terugval, herplaatsing en Simpel Switchen.</t>
  </si>
  <si>
    <t>Terugvalprotocol, vangnetbanen en continuïteitsafspraken.</t>
  </si>
  <si>
    <t>Werkinfrastructuur &amp; portfolio</t>
  </si>
  <si>
    <t>Iedere werksoort is beoordeeld op maatschappelijke functie, ontwikkelwaarde en financiële prestatie.</t>
  </si>
  <si>
    <t>Portfolioanalyse per businessunit of werksoort.</t>
  </si>
  <si>
    <t>Het werkportfolio sluit aan op de mogelijkheden van huidige en toekomstige doelgroepen.</t>
  </si>
  <si>
    <t>Match tussen werksoorten, begeleiding en doelgroepontwikkeling.</t>
  </si>
  <si>
    <t>De organisatie kan werksoorten gecontroleerd op- en afschalen.</t>
  </si>
  <si>
    <t>Capaciteitsmodel, bezettingsgraad en exit-/groeiplannen.</t>
  </si>
  <si>
    <t>Er is voldoende variatie om ontwikkeling en passende plaatsing mogelijk te maken.</t>
  </si>
  <si>
    <t>Niveaus, sectoren, binnen/buiten en leerwerkopties.</t>
  </si>
  <si>
    <t>Productiedoelen en financieel rendement zijn in balans met ontwikkeldoelen.</t>
  </si>
  <si>
    <t>Gecombineerde KPI’s en sturing, niet alleen omzet/productiviteit.</t>
  </si>
  <si>
    <t>Werkgeverspartnerschap</t>
  </si>
  <si>
    <t>Er is een gezamenlijke en eenduidige werkgeversbenadering in de regio.</t>
  </si>
  <si>
    <t>Eén accountstrategie, rollenkaart en gedeeld CRM.</t>
  </si>
  <si>
    <t>De organisatie realiseert aantoonbaar groei in werk bij reguliere werkgevers.</t>
  </si>
  <si>
    <t>Doelen en resultaten voor regulier dienstverband, detachering en begeleid werken.</t>
  </si>
  <si>
    <t>Werkgevers ontvangen passende begeleiding, nazorg en één aanspreekpunt.</t>
  </si>
  <si>
    <t>Dienstverleningsafspraken, jobcoaching en responsnormen.</t>
  </si>
  <si>
    <t>De organisatie werkt aan functiecreatie en structurele personeelsoplossingen, niet alleen aan losse vacatures.</t>
  </si>
  <si>
    <t>Strategische werkgeversplannen, jobcarving en sectorale arrangementen.</t>
  </si>
  <si>
    <t>Er zijn afspraken over opstap-, vangnet- en terugvalmogelijkheden.</t>
  </si>
  <si>
    <t>Garantie op begeleiding, herplaatsing of tijdelijke interne plek.</t>
  </si>
  <si>
    <t>Financiën &amp; businesscase</t>
  </si>
  <si>
    <t>De integrale kostprijs per dienst, werkplek en doelgroep is bekend.</t>
  </si>
  <si>
    <t>Kostenmodel met directe en indirecte kosten en productieve uren.</t>
  </si>
  <si>
    <t>Rijksmiddelen, gemeentelijke bijdragen en exploitatie zijn transparant met elkaar verbonden.</t>
  </si>
  <si>
    <t>Financieringsmodel per taak en doelgroep.</t>
  </si>
  <si>
    <t>Scenario’s zijn financieel doorgerekend over meerdere jaren.</t>
  </si>
  <si>
    <t>Nulscenario, alternatieven, structurele situatie en gevoeligheden.</t>
  </si>
  <si>
    <t>De businesscase bevat gemeentebrede effecten zoals BUIG, uitkeringen en maatschappelijke baten.</t>
  </si>
  <si>
    <t>Brede financiële en maatschappelijke effecten naast exploitatie.</t>
  </si>
  <si>
    <t>Transitiekosten en financiële risico’s zijn expliciet en voorzien van beheersmaatregelen.</t>
  </si>
  <si>
    <t>Eenmalige kosten, frictiekosten, risicoreserve en scenarioanalyse.</t>
  </si>
  <si>
    <t>Governance &amp; samenwerking</t>
  </si>
  <si>
    <t>Bestuurlijke rollen van eigenaar, opdrachtgever, financier en toezichthouder zijn helder.</t>
  </si>
  <si>
    <t>Governancemodel en formele mandaten.</t>
  </si>
  <si>
    <t>Er is eenduidige verantwoordelijkheid voor het totale resultaat van de Participatiewetketen.</t>
  </si>
  <si>
    <t>Resultaatverantwoordelijke en keten-KPI’s.</t>
  </si>
  <si>
    <t>Gemeentelijke ambities worden vooraf vertaald naar uitvoerings- en financiële consequenties.</t>
  </si>
  <si>
    <t>Impacttoets bij nieuw beleid en besluitvorming.</t>
  </si>
  <si>
    <t>Samenwerkingsafspraken met verwijzers en partners bevatten volumes, kwaliteit en doorlooptijden.</t>
  </si>
  <si>
    <t>SLA’s, prestatieafspraken en escalatieroute.</t>
  </si>
  <si>
    <t>Regionale samenwerking ondersteunt de lokale uitvoering en voorkomt dubbel werk.</t>
  </si>
  <si>
    <t>Regionale agenda, gezamenlijke diensten en besluitvorming.</t>
  </si>
  <si>
    <t>Organisatorische randvoorwaarden</t>
  </si>
  <si>
    <t>De personele capaciteit en expertise passen bij de toekomstige opdracht.</t>
  </si>
  <si>
    <t>Strategische personeelsplanning, functies en competenties.</t>
  </si>
  <si>
    <t>ICT en data ondersteunen een integraal proces en betrouwbare sturing.</t>
  </si>
  <si>
    <t>Systeemarchitectuur, datadefinities, dashboards en privacy.</t>
  </si>
  <si>
    <t>Juridische, fiscale en arbeidsrechtelijke gevolgen van varianten zijn onderzocht.</t>
  </si>
  <si>
    <t>Rechtsvorm, contracten, cao, fiscaliteit en aanbesteding.</t>
  </si>
  <si>
    <t>Huisvesting en fysieke infrastructuur zijn flexibel en betaalbaar voor de toekomstige volumes.</t>
  </si>
  <si>
    <t>Huisvestingsscenario’s, bezetting en investeringsplan.</t>
  </si>
  <si>
    <t>Communicatie en medezeggenschap zijn structureel onderdeel van verandering en uitvoering.</t>
  </si>
  <si>
    <t>Communicatieplan, OR-traject, medewerkers- en doelgroepbetrokkenheid.</t>
  </si>
  <si>
    <t>Transitie &amp; monitoring</t>
  </si>
  <si>
    <t>De gewenste koers is vertaald naar een concreet en gefaseerd transitieplan.</t>
  </si>
  <si>
    <t>Fasen, projecten, mijlpalen en besluitmomenten.</t>
  </si>
  <si>
    <t>Voor de transitie zijn capaciteit, budget en eigenaarschap beschikbaar.</t>
  </si>
  <si>
    <t>Programmabegroting, projectleiding en verantwoordelijken.</t>
  </si>
  <si>
    <t>Belangrijkste risico’s zijn benoemd en gekoppeld aan beheersmaatregelen.</t>
  </si>
  <si>
    <t>Risicoregister met eigenaar, kans, impact en maatregel.</t>
  </si>
  <si>
    <t>Er is een beperkt en bruikbaar stelsel van KPI’s voor maatschappelijke, operationele en financiële prestaties.</t>
  </si>
  <si>
    <t>Dashboard met balans tussen ontwikkeling, werk en financiën.</t>
  </si>
  <si>
    <t>Er zijn vaste evaluatie- en bijsturingsmomenten, inclusief een midterm review.</t>
  </si>
  <si>
    <t>Jaarcyclus, kwartaalreview en herijking van scenario’s.</t>
  </si>
  <si>
    <t>Dashboard toekomstbestendigheid</t>
  </si>
  <si>
    <t>Indicatieve score</t>
  </si>
  <si>
    <t>Maturiteitsniveau</t>
  </si>
  <si>
    <t>Bewijsdekking</t>
  </si>
  <si>
    <t>Totaalprofiel</t>
  </si>
  <si>
    <t>Invulgraad</t>
  </si>
  <si>
    <t>Over alle dimensies</t>
  </si>
  <si>
    <t>Interpretatie</t>
  </si>
  <si>
    <t>Gebruik het dashboard om verschillen tussen dimensies zichtbaar te maken. Een hoge financiële score kan bijvoorbeeld samengaan met een lage score op ontwikkeling, governance of verandervermogen. De combinatie van scores en bewijs is belangrijker dan één totaalcijfer.</t>
  </si>
  <si>
    <t>Wijzig geen formules in dit tabblad. De scores worden automatisch opgebouwd uit Zelfscan. Gebruik Copilot analyse voor een tekstuele duiding.</t>
  </si>
  <si>
    <t>Scenariovergelijking – multicriteria-analyse</t>
  </si>
  <si>
    <t>Vul vier scenario’s in en bepaal per criterium het gewicht en de score. Gebruik vooraf vastgestelde waarden en lokale feiten. De standaardscenario’s zijn generiek en kunnen volledig worden overschreven.</t>
  </si>
  <si>
    <t>Scenario</t>
  </si>
  <si>
    <t>Naam</t>
  </si>
  <si>
    <t>Korte beschrijving</t>
  </si>
  <si>
    <t>A</t>
  </si>
  <si>
    <t>Huidige structuur optimaliseren</t>
  </si>
  <si>
    <t>Bestaande organisatievorm behouden en processen/samenwerking verbeteren.</t>
  </si>
  <si>
    <t>B</t>
  </si>
  <si>
    <t>Meer extern en ontwikkelgericht</t>
  </si>
  <si>
    <t>Meer reguliere plaatsingen; interne infrastructuur als beschutte omgeving, opstap en vangnet.</t>
  </si>
  <si>
    <t>C</t>
  </si>
  <si>
    <t>Groter doelgroepbereik / meer LKS</t>
  </si>
  <si>
    <t>Meer inwoners activeren en met LKS aan het werk helpen binnen en buiten het ontwikkelbedrijf.</t>
  </si>
  <si>
    <t>D</t>
  </si>
  <si>
    <t>Integrale ketenorganisatie</t>
  </si>
  <si>
    <t>Werk, ontwikkeling, re-integratie en eventueel inkomen sterker organisatorisch integreren.</t>
  </si>
  <si>
    <t>Criterium</t>
  </si>
  <si>
    <t>Gewicht (1-5)</t>
  </si>
  <si>
    <t>Scenario A</t>
  </si>
  <si>
    <t>Scenario B</t>
  </si>
  <si>
    <t>Scenario C</t>
  </si>
  <si>
    <t>Scenario D</t>
  </si>
  <si>
    <t>Toelichting</t>
  </si>
  <si>
    <t>Effectiviteit voor inwoners</t>
  </si>
  <si>
    <t>Passend bij doelgroepontwikkeling</t>
  </si>
  <si>
    <t>Ontwikkeling en regulier werk</t>
  </si>
  <si>
    <t>Financiële haalbaarheid</t>
  </si>
  <si>
    <t>Financiële en operationele risico’s</t>
  </si>
  <si>
    <t>Robuustheid en schaalbaarheid</t>
  </si>
  <si>
    <t>Bestuurlijke grip en governance</t>
  </si>
  <si>
    <t>Lokale en regionale aansluiting</t>
  </si>
  <si>
    <t>Impact op medewerkers en organisatie</t>
  </si>
  <si>
    <t>Kwaliteit en variatie van werkinfrastructuur</t>
  </si>
  <si>
    <t>Totaalscore</t>
  </si>
  <si>
    <t>Gewogen gemiddelde</t>
  </si>
  <si>
    <t>Gebruik van de uitkomst</t>
  </si>
  <si>
    <t>De hoogste score is niet automatisch de beste keuze. Beoordeel ook de laagst scorende criteria, benodigde transitie, risico’s, draagvlak en kwaliteit van aannames. Maak zo nodig meerdere wegingen voor bestuur, uitvoering, doelgroep en financiën.</t>
  </si>
  <si>
    <t>Alleen de lichtoranje velden zijn invoervelden. Verander geen formules in de totaalscore. Een hoge totaalscore is nooit automatisch een voorkeursbesluit.</t>
  </si>
  <si>
    <t>Financiële quickscan – indicatieve businesscase</t>
  </si>
  <si>
    <t>Dit tabblad is een rekenkundige structuur voor lokale aannames. Het geeft geen landelijke norm. Controleer alle bedragen, volumes, fiscale en juridische gevolgen met lokale financiële en juridische experts.</t>
  </si>
  <si>
    <t>Kengetal</t>
  </si>
  <si>
    <t>Huidig</t>
  </si>
  <si>
    <t>Scenario 1</t>
  </si>
  <si>
    <t>Scenario 2</t>
  </si>
  <si>
    <t>Scenario 3</t>
  </si>
  <si>
    <t>Eenheid / toelichting</t>
  </si>
  <si>
    <t>Aantal Wsw-fte</t>
  </si>
  <si>
    <t>fte</t>
  </si>
  <si>
    <t>Aantal beschut werk-fte</t>
  </si>
  <si>
    <t>Aantal overige LKS intern/detachering</t>
  </si>
  <si>
    <t>Aantal LKS bij reguliere werkgevers</t>
  </si>
  <si>
    <t>Overige trajecten / jaar</t>
  </si>
  <si>
    <t>personen</t>
  </si>
  <si>
    <t>Gemiddelde gemeentelijke bijdrage per interne fte</t>
  </si>
  <si>
    <t>€ per jaar</t>
  </si>
  <si>
    <t>Gemiddelde begeleidingskosten extern per fte</t>
  </si>
  <si>
    <t>Gemiddelde BUIG-besparing per duurzame uitstroom</t>
  </si>
  <si>
    <t>Aantal extra duurzame uitstromen</t>
  </si>
  <si>
    <t>personen per jaar</t>
  </si>
  <si>
    <t>Structurele synergie / efficiëntie</t>
  </si>
  <si>
    <t>Overige structurele maatschappelijke baten</t>
  </si>
  <si>
    <t>Eenmalige transitiekosten</t>
  </si>
  <si>
    <t>€ eenmalig</t>
  </si>
  <si>
    <t>Uitkomst</t>
  </si>
  <si>
    <t>Indicatieve interne gemeentelijke kosten</t>
  </si>
  <si>
    <t>Wsw + beschut + overige LKS intern × bijdrage</t>
  </si>
  <si>
    <t>Indicatieve externe begeleidingskosten</t>
  </si>
  <si>
    <t>LKS regulier × begeleidingskosten</t>
  </si>
  <si>
    <t>Indicatieve BUIG-baten</t>
  </si>
  <si>
    <t>Extra uitstroom × BUIG-besparing</t>
  </si>
  <si>
    <t>Structurele baten totaal</t>
  </si>
  <si>
    <t>BUIG + synergie + overige baten</t>
  </si>
  <si>
    <t>Structurele lasten totaal</t>
  </si>
  <si>
    <t>Interne kosten + externe begeleiding</t>
  </si>
  <si>
    <t>Indicatief structureel saldo</t>
  </si>
  <si>
    <t>Baten minus lasten</t>
  </si>
  <si>
    <t>Terugverdientijd transitiekosten</t>
  </si>
  <si>
    <t>Transitiekosten / positief structureel voordeel</t>
  </si>
  <si>
    <t>Let op</t>
  </si>
  <si>
    <t>De formule voor interne gemeentelijke kosten is bewust eenvoudig. Een volwaardige businesscase moet onder meer onderscheid maken naar Wsw, beschut, overige LKS, loonwaarde, begeleidingsintensiteit, productieve opbrengsten, huisvesting, overhead, rijksmiddelen en risico’s.</t>
  </si>
  <si>
    <t>Gebruik uitsluitend lokaal gevalideerde cijfers. De quickscan is indicatief en geen accountants-, juridisch of fiscaal oordeel. Formulecellen zijn grijs.</t>
  </si>
  <si>
    <t>Actieplan toekomstbestendigheid</t>
  </si>
  <si>
    <t>Nr.</t>
  </si>
  <si>
    <t>Verbeteractie</t>
  </si>
  <si>
    <t>Gewenst resultaat</t>
  </si>
  <si>
    <t>Eigenaar</t>
  </si>
  <si>
    <t>Startdatum</t>
  </si>
  <si>
    <t>Einddatum</t>
  </si>
  <si>
    <t>Voortgang / bewijs</t>
  </si>
  <si>
    <t>Methodiek en dimensies</t>
  </si>
  <si>
    <t>Doel</t>
  </si>
  <si>
    <t>Voorbeelden van kernvragen</t>
  </si>
  <si>
    <t>Heldere publieke waarde, doelgroepen en gewenste maatschappelijke resultaten.</t>
  </si>
  <si>
    <t>Er is een bestuurlijk vastgestelde visie op de maatschappelijke opdracht voor de komende vijf tot tien jaar. • De gewenste resultaten voor inwoners zijn concreet gemaakt, bijvoorbeeld duurzaam werk, ontwikkeling, participatie en bestaanszekerheid.</t>
  </si>
  <si>
    <t>Actueel inzicht in volumes, doelgroepontwikkeling, bereik, doorstroom en terugval.</t>
  </si>
  <si>
    <t>Er is een actuele startfoto met aantallen per doelgroep, voorziening, route en werkgeverstype. • De organisatie beschikt over een meerjarige prognose van Wsw-afbouw, beschut werk, LKS en overige ondersteuningsvragen.</t>
  </si>
  <si>
    <t>Bewuste keuzes over voorziening versus ontwikkeling en intern versus extern.</t>
  </si>
  <si>
    <t>Er is een bewuste keuze gemaakt tussen werkvoorziening, ontwikkelomgeving en doorstroomfunctie. • Er is een bewuste keuze gemaakt over de balans tussen eigen werkplekken en werk bij reguliere werkgevers.</t>
  </si>
  <si>
    <t>Samenhangend proces van toegang, ontwikkeling, matching, werk en begeleiding.</t>
  </si>
  <si>
    <t>De klantreis van toegang tot duurzaam werk is integraal beschreven. • Er is één herkenbare regiehouder voor de voortgang en het resultaat van de inwoner.</t>
  </si>
  <si>
    <t>Passende werksoorten, ontwikkelwaarde, bezetting, flexibiliteit en rendement.</t>
  </si>
  <si>
    <t>Iedere werksoort is beoordeeld op maatschappelijke functie, ontwikkelwaarde en financiële prestatie. • Het werkportfolio sluit aan op de mogelijkheden van huidige en toekomstige doelgroepen.</t>
  </si>
  <si>
    <t>Duurzame werkgeversrelaties, externe plaatsing, begeleiding en functiecreatie.</t>
  </si>
  <si>
    <t>Er is een gezamenlijke en eenduidige werkgeversbenadering in de regio. • De organisatie realiseert aantoonbaar groei in werk bij reguliere werkgevers.</t>
  </si>
  <si>
    <t>Integrale kostprijs, rijksmiddelen, gemeentelijke effecten, risico’s en scenario’s.</t>
  </si>
  <si>
    <t>De integrale kostprijs per dienst, werkplek en doelgroep is bekend. • Rijksmiddelen, gemeentelijke bijdragen en exploitatie zijn transparant met elkaar verbonden.</t>
  </si>
  <si>
    <t>Duidelijke rollen, eigenaarschap, ketensturing, bestuurlijke grip en regionale samenwerking.</t>
  </si>
  <si>
    <t>Bestuurlijke rollen van eigenaar, opdrachtgever, financier en toezichthouder zijn helder. • Er is eenduidige verantwoordelijkheid voor het totale resultaat van de Participatiewetketen.</t>
  </si>
  <si>
    <t>Personeel, vakmanschap, ICT, data, juridisch, huisvesting en communicatie.</t>
  </si>
  <si>
    <t>De personele capaciteit en expertise passen bij de toekomstige opdracht. • ICT en data ondersteunen een integraal proces en betrouwbare sturing.</t>
  </si>
  <si>
    <t>Uitvoerbaar veranderpad met middelen, planning, risico’s, KPI’s en bijsturing.</t>
  </si>
  <si>
    <t>De gewenste koers is vertaald naar een concreet en gefaseerd transitieplan. • Voor de transitie zijn capaciteit, budget en eigenaarschap beschikbaar.</t>
  </si>
  <si>
    <t>Ontwerpprincipes</t>
  </si>
  <si>
    <t>Geen schijnprecisie</t>
  </si>
  <si>
    <t>De tool toont een profiel en ontwikkelopgaven, geen objectief keurmerk.</t>
  </si>
  <si>
    <t>Bewijs boven mening</t>
  </si>
  <si>
    <t>Scores worden onderbouwd met documenten, data, interviews en besluiten.</t>
  </si>
  <si>
    <t>Lokale context</t>
  </si>
  <si>
    <t>Gewichten en scenario’s mogen verschillen per gemeente of regio.</t>
  </si>
  <si>
    <t>Balans</t>
  </si>
  <si>
    <t>Maatschappelijke, financiële, organisatorische en bestuurlijke effecten worden samen bekeken.</t>
  </si>
  <si>
    <t>Herhaalbaarheid</t>
  </si>
  <si>
    <t>De scan kan periodiek opnieuw worden ingevuld om voortgang zichtbaar te maken.</t>
  </si>
  <si>
    <t>De 50 stellingen en 10 dimensies vormen de gevalideerde basis. Aanpassing van stellingen, schaal of gewichten kan vergelijkbaarheid en betrouwbaarheid beïnvloeden.</t>
  </si>
  <si>
    <t>Copilot analyse</t>
  </si>
  <si>
    <t>Kopieer de gewenste prompt en plak deze in Copilot binnen Excel Online. Copilot gebruikt de ingevulde werkmap en schrijft de uitkomst in het aangegeven tabblad.</t>
  </si>
  <si>
    <t>PROMPT 1 – MANAGEMENTSAMENVATTING</t>
  </si>
  <si>
    <t>Analyseer deze Excel-werkmap als onafhankelijke adviseur voor een gemeente of ontwikkelbedrijf.
Gebruik uitsluitend de informatie uit Zelfscan, Dashboard, Scenario-MCA, Businesscase, Actieplan en Methodiek. Verzin geen ontbrekende feiten, normen, bedragen of conclusies. Benoem expliciet waar scores, bewijs of lokale gegevens ontbreken. Behandel de uitkomst als een indicatief maturity-profiel en niet als keurmerk of percentage toekomstbestendigheid.
Schrijf de uitkomst rechtstreeks in Managementsamenvatting en behoud de bestaande koppen en opmaak.
Vul in:
- Organisatie: gebruik de organisatienaam uit de werkmap; laat leeg als die ontbreekt.
- Datum gegenereerd: vandaag.
- Invulgraad: percentage ingevulde scores.
- Indicatieve totaalscore: gewogen gemiddelde uit Dashboard.
Schrijf:
1. Kernbeeld: maximaal 350 woorden.
2. Drie sterkste dimensies: score, bewijs en betekenis.
3. Maximaal vijf belangrijkste kwetsbaarheden, inclusief afhankelijkheden.
4. Strategische spanningen tussen bijvoorbeeld financiën, ontwikkeling, werkinfrastructuur, klantreis, governance, data en transitievermogen.
5. Maximaal tien bestuurlijke prioriteiten voor de komende 12 maanden, waar mogelijk gekoppeld aan eigenaar, resultaat en bewijs.
6. Kwaliteit en beperkingen van de analyse: invulgraad, bewijskracht, ontbrekende data en risico op subjectiviteit.
Gebruik een zakelijke, neutrale Nederlandse toon. Baseer iedere conclusie aantoonbaar op de werkmap. Geef geen juridisch, fiscaal of accountantsadvies.</t>
  </si>
  <si>
    <t>PROMPT 2 – DRIE TOEKOMSTSCENARIO’S</t>
  </si>
  <si>
    <t>Ontwerp op basis van deze Excel-werkmap drie realistische toekomstscenario’s.
Gebruik uitsluitend Zelfscan, Dashboard, Scenario-MCA, Businesscase, Actieplan en Methodiek. Verzin geen lokale feiten, aantallen of financiële effecten. Markeer alle aannames die lokaal moeten worden gevalideerd. Kijk niet alleen naar totaalscores, maar ook naar kwetsbaarheden, transitierisico, bestuurlijke grip, maatschappelijke effecten en bewijskracht.
Schrijf de uitkomst rechtstreeks in Scenario-advies en behoud de bestaande koppen en opmaak.
Werk uit:
- Scenario 1 – Stabiliseren en basis op orde
- Scenario 2 – Ontwikkelgericht en meer naar buiten
- Scenario 3 – Integrale transformatie
Beschrijf per scenario:
Strategisch doel; Kerninterventies; Dienstverlening en werkgevers; Organisatie en governance; Financiële richting; Belangrijkste risico’s; Randvoorwaarden; Eerste besluitpunten.
Zorg dat de scenario’s werkelijk verschillen:
- Scenario 1 behoudt zoveel mogelijk de bestaande structuur en lost eerst basisproblemen op.
- Scenario 2 versterkt ontwikkeling, regulier werkgeverschap, werkgeverspartnerschap en de rol van de eigen infrastructuur als beschutte omgeving, opstap en vangnet.
- Scenario 3 onderzoekt vergaande procesmatige of organisatorische integratie binnen de sociale infrastructuur.
Sluit af met een korte vergelijking waarin staat wanneer ieder scenario logisch kan zijn. Adviseer niet automatisch voor het scenario met de hoogste score.</t>
  </si>
  <si>
    <t>Sla vóór gebruik van Copilot een kopie op. Controleer de gegenereerde teksten altijd aan de hand van scores, bewijsstukken en lokale besluitvorming.</t>
  </si>
  <si>
    <t>Managementsamenvatting</t>
  </si>
  <si>
    <t>Organisatie</t>
  </si>
  <si>
    <t>Datum gegenereerd</t>
  </si>
  <si>
    <t>Indicatieve totaalscore</t>
  </si>
  <si>
    <t>Kernbeeld</t>
  </si>
  <si>
    <t>Drie sterkste dimensies</t>
  </si>
  <si>
    <t>Belangrijkste kwetsbaarheden</t>
  </si>
  <si>
    <t>Samenhang en strategische spanningen</t>
  </si>
  <si>
    <t>Bestuurlijke prioriteiten voor de komende 12 maanden</t>
  </si>
  <si>
    <t>Kwaliteit en beperkingen van de analyse</t>
  </si>
  <si>
    <t>Uitvoer door Copilot: gebruik de managementprompt uit Copilot analyse.</t>
  </si>
  <si>
    <t>Drie toekomstscenario's</t>
  </si>
  <si>
    <t>Basis</t>
  </si>
  <si>
    <t>Scenario 1 – Stabiliseren en basis op orde</t>
  </si>
  <si>
    <t>Strategisch doel</t>
  </si>
  <si>
    <t>Kerninterventies</t>
  </si>
  <si>
    <t>Dienstverlening en werkgevers</t>
  </si>
  <si>
    <t>Organisatie en governance</t>
  </si>
  <si>
    <t>Financiële richting</t>
  </si>
  <si>
    <t>Belangrijkste risico's</t>
  </si>
  <si>
    <t>Randvoorwaarden</t>
  </si>
  <si>
    <t>Eerste besluitpunten</t>
  </si>
  <si>
    <t>Scenario 2 – Ontwikkelgericht en meer naar buiten</t>
  </si>
  <si>
    <t>Scenario 3 – Integrale transformatie</t>
  </si>
  <si>
    <t>Uitvoer door Copilot: gebruik de scenarioprompt uit Copilot 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</si>
</sst>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0"/>
    <numFmt numFmtId="165" formatCode="0.0\ &quot;jaar&quot;"/>
    <numFmt numFmtId="166" formatCode="dd\-mm\-yyyy"/>
  </numFmts>
  <fonts count="11">
    <font>
      <sz val="11"/>
      <name val="Carlito"/>
    </font>
    <font>
      <b/>
      <sz val="18"/>
      <color rgb="FFFFFFFF"/>
      <name val="Poppins"/>
    </font>
    <font>
      <b/>
      <sz val="12"/>
      <color rgb="FFFFFFFF"/>
      <name val="Poppins"/>
    </font>
    <font>
      <b/>
      <sz val="11"/>
      <color rgb="FFFFFFFF"/>
      <name val="Poppins"/>
    </font>
    <font>
      <b/>
      <sz val="11"/>
      <name val="Poppins"/>
    </font>
    <font>
      <sz val="11"/>
      <name val="Poppins"/>
    </font>
    <font>
      <i/>
      <sz val="11"/>
      <name val="Poppins"/>
    </font>
    <font>
      <sz val="10"/>
      <name val="Poppins"/>
    </font>
    <font>
      <b/>
      <sz val="11"/>
      <color rgb="FF151515"/>
      <name val="Poppins"/>
    </font>
    <font>
      <b/>
      <sz val="13"/>
      <color rgb="FFFFFFFF"/>
      <name val="Poppins"/>
    </font>
    <font>
      <sz val="11"/>
      <name val="Carlito"/>
    </font>
  </fonts>
  <fills count="9">
    <fill>
      <patternFill patternType="none"/>
    </fill>
    <fill>
      <patternFill patternType="gray125"/>
    </fill>
    <fill>
      <patternFill patternType="solid">
        <fgColor rgb="FF151515"/>
      </patternFill>
    </fill>
    <fill>
      <patternFill patternType="solid">
        <fgColor rgb="FFFF5733"/>
      </patternFill>
    </fill>
    <fill>
      <patternFill patternType="solid">
        <fgColor rgb="FFF8F8F8"/>
      </patternFill>
    </fill>
    <fill>
      <patternFill patternType="solid">
        <fgColor rgb="FFFFF7F3"/>
      </patternFill>
    </fill>
    <fill>
      <patternFill patternType="solid">
        <fgColor rgb="FFE9ECEF"/>
      </patternFill>
    </fill>
    <fill>
      <patternFill patternType="solid">
        <fgColor rgb="FFFFF2CC"/>
      </patternFill>
    </fill>
    <fill>
      <patternFill patternType="solid">
        <fgColor rgb="FFFFFFFF"/>
      </patternFill>
    </fill>
  </fills>
  <borders count="1">
    <border>
      <left/>
      <right/>
      <top/>
      <bottom/>
      <diagonal/>
    </border>
  </borders>
  <cellStyleXfs count="2">
    <xf numFmtId="0" fontId="0" fillId="0" borderId="0"/>
    <xf numFmtId="0" fontId="10" fillId="0" borderId="0"/>
  </cellStyleXfs>
  <cellXfs count="42">
    <xf numFmtId="0" fontId="0" fillId="0" borderId="0" xfId="0"/>
    <xf numFmtId="0" fontId="3" fillId="3" borderId="0" xfId="1" applyFont="1" applyFill="1" applyAlignment="1">
      <alignment horizontal="center"/>
    </xf>
    <xf numFmtId="0" fontId="4" fillId="4" borderId="0" xfId="1" applyFont="1" applyFill="1"/>
    <xf numFmtId="0" fontId="5" fillId="0" borderId="0" xfId="1" applyFont="1"/>
    <xf numFmtId="0" fontId="5" fillId="4" borderId="0" xfId="1" applyFont="1" applyFill="1" applyAlignment="1">
      <alignment vertical="top"/>
    </xf>
    <xf numFmtId="0" fontId="5" fillId="5" borderId="0" xfId="1" applyFont="1" applyFill="1" applyAlignment="1">
      <alignment vertical="top"/>
    </xf>
    <xf numFmtId="0" fontId="5" fillId="6" borderId="0" xfId="1" applyFont="1" applyFill="1" applyAlignment="1">
      <alignment vertical="top"/>
    </xf>
    <xf numFmtId="0" fontId="5" fillId="6" borderId="0" xfId="1" applyFont="1" applyFill="1" applyAlignment="1">
      <alignment vertical="top" wrapText="1"/>
    </xf>
    <xf numFmtId="0" fontId="5" fillId="5" borderId="0" xfId="1" applyFont="1" applyFill="1" applyAlignment="1">
      <alignment vertical="top" wrapText="1"/>
    </xf>
    <xf numFmtId="2" fontId="5" fillId="0" borderId="0" xfId="1" applyNumberFormat="1" applyFont="1"/>
    <xf numFmtId="9" fontId="5" fillId="0" borderId="0" xfId="1" applyNumberFormat="1" applyFont="1"/>
    <xf numFmtId="0" fontId="5" fillId="5" borderId="0" xfId="1" applyFont="1" applyFill="1"/>
    <xf numFmtId="164" fontId="5" fillId="6" borderId="0" xfId="1" applyNumberFormat="1" applyFont="1" applyFill="1"/>
    <xf numFmtId="165" fontId="5" fillId="6" borderId="0" xfId="1" applyNumberFormat="1" applyFont="1" applyFill="1"/>
    <xf numFmtId="166" fontId="5" fillId="5" borderId="0" xfId="1" applyNumberFormat="1" applyFont="1" applyFill="1"/>
    <xf numFmtId="0" fontId="3" fillId="2" borderId="0" xfId="1" applyFont="1" applyFill="1" applyAlignment="1">
      <alignment horizontal="center" vertical="top" wrapText="1"/>
    </xf>
    <xf numFmtId="0" fontId="8" fillId="4" borderId="0" xfId="1" applyFont="1" applyFill="1" applyAlignment="1">
      <alignment horizontal="left" vertical="center"/>
    </xf>
    <xf numFmtId="0" fontId="2" fillId="3" borderId="0" xfId="1" applyFont="1" applyFill="1" applyAlignment="1">
      <alignment horizontal="left" vertical="center"/>
    </xf>
    <xf numFmtId="0" fontId="5" fillId="0" borderId="0" xfId="1" applyFont="1" applyAlignment="1">
      <alignment wrapText="1"/>
    </xf>
    <xf numFmtId="0" fontId="5" fillId="4" borderId="0" xfId="1" applyFont="1" applyFill="1" applyAlignment="1">
      <alignment vertical="top" wrapText="1"/>
    </xf>
    <xf numFmtId="0" fontId="4" fillId="7" borderId="0" xfId="1" applyFont="1" applyFill="1" applyAlignment="1">
      <alignment vertical="center" wrapText="1"/>
    </xf>
    <xf numFmtId="0" fontId="5" fillId="0" borderId="0" xfId="1" applyFont="1" applyAlignment="1"/>
    <xf numFmtId="0" fontId="3" fillId="2" borderId="0" xfId="1" applyFont="1" applyFill="1" applyAlignment="1">
      <alignment horizontal="center" vertical="center"/>
    </xf>
    <xf numFmtId="0" fontId="3" fillId="2" borderId="0" xfId="1" applyFont="1" applyFill="1" applyAlignment="1">
      <alignment horizontal="center" vertical="center" wrapText="1"/>
    </xf>
    <xf numFmtId="0" fontId="5" fillId="5" borderId="0" xfId="1" applyFont="1" applyFill="1" applyAlignment="1"/>
    <xf numFmtId="0" fontId="5" fillId="8" borderId="0" xfId="1" applyFont="1" applyFill="1" applyAlignment="1">
      <alignment vertical="top" wrapText="1"/>
    </xf>
    <xf numFmtId="0" fontId="2" fillId="3" borderId="0" xfId="1" applyFont="1" applyFill="1" applyAlignment="1">
      <alignment horizontal="left" vertical="center"/>
    </xf>
    <xf numFmtId="0" fontId="6" fillId="4" borderId="0" xfId="1" applyFont="1" applyFill="1" applyAlignment="1">
      <alignment wrapText="1"/>
    </xf>
    <xf numFmtId="0" fontId="1" fillId="2" borderId="0" xfId="1" applyFont="1" applyFill="1" applyAlignment="1">
      <alignment horizontal="left" vertical="center"/>
    </xf>
    <xf numFmtId="0" fontId="3" fillId="2" borderId="0" xfId="1" applyFont="1" applyFill="1" applyAlignment="1">
      <alignment horizontal="center" vertical="center" wrapText="1"/>
    </xf>
    <xf numFmtId="0" fontId="5" fillId="0" borderId="0" xfId="1" applyFont="1" applyAlignment="1">
      <alignment wrapText="1"/>
    </xf>
    <xf numFmtId="0" fontId="5" fillId="4" borderId="0" xfId="1" applyFont="1" applyFill="1" applyAlignment="1">
      <alignment vertical="top" wrapText="1"/>
    </xf>
    <xf numFmtId="0" fontId="3" fillId="2" borderId="0" xfId="1" applyFont="1" applyFill="1" applyAlignment="1">
      <alignment horizontal="center" vertical="center"/>
    </xf>
    <xf numFmtId="0" fontId="4" fillId="7" borderId="0" xfId="1" applyFont="1" applyFill="1" applyAlignment="1">
      <alignment vertical="center" wrapText="1"/>
    </xf>
    <xf numFmtId="0" fontId="5" fillId="0" borderId="0" xfId="1" applyFont="1" applyAlignment="1">
      <alignment horizontal="left" wrapText="1"/>
    </xf>
    <xf numFmtId="0" fontId="7" fillId="8" borderId="0" xfId="1" applyFont="1" applyFill="1" applyAlignment="1">
      <alignment vertical="top" wrapText="1"/>
    </xf>
    <xf numFmtId="0" fontId="4" fillId="7" borderId="0" xfId="1" applyFont="1" applyFill="1" applyAlignment="1">
      <alignment wrapText="1"/>
    </xf>
    <xf numFmtId="0" fontId="5" fillId="4" borderId="0" xfId="1" applyFont="1" applyFill="1" applyAlignment="1">
      <alignment vertical="center" wrapText="1"/>
    </xf>
    <xf numFmtId="0" fontId="4" fillId="4" borderId="0" xfId="1" applyFont="1" applyFill="1" applyAlignment="1">
      <alignment vertical="top"/>
    </xf>
    <xf numFmtId="0" fontId="5" fillId="0" borderId="0" xfId="1" applyFont="1" applyAlignment="1">
      <alignment vertical="top" wrapText="1"/>
    </xf>
    <xf numFmtId="0" fontId="9" fillId="3" borderId="0" xfId="1" applyFont="1" applyFill="1" applyAlignment="1">
      <alignment vertical="center"/>
    </xf>
    <xf numFmtId="0" fontId="9" fillId="2" borderId="0" xfId="1" applyFont="1" applyFill="1" applyAlignment="1">
      <alignment vertical="center"/>
    </xf>
  </cellXfs>
  <cellStyles count="2">
    <cellStyle name="Normal" xfId="1" xr:uid="{00000000-0005-0000-0000-000000000000}"/>
    <cellStyle name="Standaard" xfId="0" builtinId="0"/>
  </cellStyles>
  <dxfs count="6">
    <dxf>
      <font>
        <b/>
      </font>
      <fill>
        <patternFill>
          <bgColor rgb="FFF4CCCC"/>
        </patternFill>
      </fill>
    </dxf>
    <dxf>
      <fill>
        <patternFill>
          <bgColor rgb="FFF4CCCC"/>
        </patternFill>
      </fill>
    </dxf>
    <dxf>
      <fill>
        <patternFill>
          <bgColor rgb="FFD9EAD3"/>
        </patternFill>
      </fill>
    </dxf>
    <dxf>
      <fill>
        <patternFill>
          <bgColor rgb="FFD9EAD3"/>
        </patternFill>
      </fill>
    </dxf>
    <dxf>
      <fill>
        <patternFill>
          <bgColor rgb="FFFFF2CC"/>
        </patternFill>
      </fill>
    </dxf>
    <dxf>
      <font>
        <b/>
      </font>
      <fill>
        <patternFill>
          <bgColor rgb="FFF4CC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c:style val="2"/>
  <c:chart>
    <c:title>
      <c:tx>
        <c:rich>
          <a:bodyPr/>
          <a:lstStyle/>
          <a:p>
            <a:r>
              <a:rPr lang="en-US"/>
              <a:t>Indicatief profiel per dimensie</a:t>
            </a:r>
          </a:p>
        </c:rich>
      </c:tx>
      <c:overlay val="0"/>
    </c:title>
    <c:autoTitleDeleted val="0"/>
    <c:plotArea>
      <c:layout/>
      <c:barChart>
        <c:barDir val="col"/>
        <c:grouping val="clustered"/>
        <c:varyColors val="0"/>
        <c:ser>
          <c:idx val="0"/>
          <c:order val="0"/>
          <c:tx>
            <c:v>Indicatieve score</c:v>
          </c:tx>
          <c:invertIfNegative val="1"/>
          <c:cat>
            <c:strRef>
              <c:f>Dashboard!$A$5:$A$14</c:f>
              <c:strCache>
                <c:ptCount val="10"/>
                <c:pt idx="0">
                  <c:v>Maatschappelijke opdracht</c:v>
                </c:pt>
                <c:pt idx="1">
                  <c:v>Startfoto &amp; doelgroep</c:v>
                </c:pt>
                <c:pt idx="2">
                  <c:v>Strategische positionering</c:v>
                </c:pt>
                <c:pt idx="3">
                  <c:v>Dienstverlening &amp; klantreis</c:v>
                </c:pt>
                <c:pt idx="4">
                  <c:v>Werkinfrastructuur &amp; portfolio</c:v>
                </c:pt>
                <c:pt idx="5">
                  <c:v>Werkgeverspartnerschap</c:v>
                </c:pt>
                <c:pt idx="6">
                  <c:v>Financiën &amp; businesscase</c:v>
                </c:pt>
                <c:pt idx="7">
                  <c:v>Governance &amp; samenwerking</c:v>
                </c:pt>
                <c:pt idx="8">
                  <c:v>Organisatorische randvoorwaarden</c:v>
                </c:pt>
                <c:pt idx="9">
                  <c:v>Transitie &amp; monitoring</c:v>
                </c:pt>
              </c:strCache>
            </c:strRef>
          </c:cat>
          <c:val>
            <c:numRef>
              <c:f>Dashboard!$B$5:$B$14</c:f>
              <c:numCache>
                <c:formatCode>0.00</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682-4737-8BAA-9E4D7129F811}"/>
            </c:ext>
          </c:extLst>
        </c:ser>
        <c:dLbls>
          <c:showLegendKey val="0"/>
          <c:showVal val="0"/>
          <c:showCatName val="0"/>
          <c:showSerName val="0"/>
          <c:showPercent val="0"/>
          <c:showBubbleSize val="0"/>
        </c:dLbls>
        <c:gapWidth val="150"/>
        <c:axId val="48650112"/>
        <c:axId val="48672768"/>
      </c:barChart>
      <c:catAx>
        <c:axId val="48650112"/>
        <c:scaling>
          <c:orientation val="minMax"/>
        </c:scaling>
        <c:delete val="0"/>
        <c:axPos val="b"/>
        <c:majorGridlines>
          <c:spPr>
            <a:ln w="9525">
              <a:solidFill>
                <a:srgbClr val="CCCCCC"/>
              </a:solidFill>
              <a:prstDash val="dash"/>
            </a:ln>
          </c:spPr>
        </c:majorGridlines>
        <c:numFmt formatCode="General" sourceLinked="1"/>
        <c:majorTickMark val="none"/>
        <c:minorTickMark val="none"/>
        <c:tickLblPos val="nextTo"/>
        <c:crossAx val="48672768"/>
        <c:crosses val="autoZero"/>
        <c:auto val="1"/>
        <c:lblAlgn val="ctr"/>
        <c:lblOffset val="100"/>
        <c:noMultiLvlLbl val="0"/>
      </c:catAx>
      <c:valAx>
        <c:axId val="48672768"/>
        <c:scaling>
          <c:orientation val="minMax"/>
        </c:scaling>
        <c:delete val="0"/>
        <c:axPos val="l"/>
        <c:majorGridlines>
          <c:spPr>
            <a:ln w="9525">
              <a:solidFill>
                <a:srgbClr val="CCCCCC"/>
              </a:solidFill>
              <a:prstDash val="dash"/>
            </a:ln>
          </c:spPr>
        </c:majorGridlines>
        <c:numFmt formatCode="0.00" sourceLinked="1"/>
        <c:majorTickMark val="none"/>
        <c:minorTickMark val="none"/>
        <c:tickLblPos val="nextTo"/>
        <c:crossAx val="48650112"/>
        <c:crosses val="autoZero"/>
        <c:crossBetween val="between"/>
      </c:valAx>
    </c:plotArea>
    <c:plotVisOnly val="1"/>
    <c:dispBlanksAs val="zero"/>
    <c:showDLblsOverMax val="1"/>
  </c:chart>
  <c:spPr>
    <a:ln w="9525">
      <a:solidFill>
        <a:srgbClr val="D9D9D9"/>
      </a:solidFill>
      <a:prstDash val="solid"/>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28575</xdr:colOff>
      <xdr:row>0</xdr:row>
      <xdr:rowOff>142875</xdr:rowOff>
    </xdr:from>
    <xdr:to>
      <xdr:col>6</xdr:col>
      <xdr:colOff>1123950</xdr:colOff>
      <xdr:row>1</xdr:row>
      <xdr:rowOff>123825</xdr:rowOff>
    </xdr:to>
    <xdr:pic>
      <xdr:nvPicPr>
        <xdr:cNvPr id="3" name="Afbeelding 2">
          <a:extLst>
            <a:ext uri="{FF2B5EF4-FFF2-40B4-BE49-F238E27FC236}">
              <a16:creationId xmlns:a16="http://schemas.microsoft.com/office/drawing/2014/main" id="{85ED2963-3343-8A81-5757-319FDE213E10}"/>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12372975" y="142875"/>
          <a:ext cx="2238375" cy="3333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371475</xdr:colOff>
      <xdr:row>0</xdr:row>
      <xdr:rowOff>0</xdr:rowOff>
    </xdr:from>
    <xdr:to>
      <xdr:col>11</xdr:col>
      <xdr:colOff>781050</xdr:colOff>
      <xdr:row>1</xdr:row>
      <xdr:rowOff>152400</xdr:rowOff>
    </xdr:to>
    <xdr:pic>
      <xdr:nvPicPr>
        <xdr:cNvPr id="3" name="Afbeelding 2">
          <a:extLst>
            <a:ext uri="{FF2B5EF4-FFF2-40B4-BE49-F238E27FC236}">
              <a16:creationId xmlns:a16="http://schemas.microsoft.com/office/drawing/2014/main" id="{C8EB0BE7-77A2-4AE0-9058-457CEEDB4AAB}"/>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9515475" y="0"/>
          <a:ext cx="2238375" cy="3333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390525</xdr:colOff>
      <xdr:row>0</xdr:row>
      <xdr:rowOff>123825</xdr:rowOff>
    </xdr:from>
    <xdr:to>
      <xdr:col>12</xdr:col>
      <xdr:colOff>2628900</xdr:colOff>
      <xdr:row>1</xdr:row>
      <xdr:rowOff>104775</xdr:rowOff>
    </xdr:to>
    <xdr:pic>
      <xdr:nvPicPr>
        <xdr:cNvPr id="3" name="Afbeelding 2">
          <a:extLst>
            <a:ext uri="{FF2B5EF4-FFF2-40B4-BE49-F238E27FC236}">
              <a16:creationId xmlns:a16="http://schemas.microsoft.com/office/drawing/2014/main" id="{031FD640-F442-4387-9052-CF969350E128}"/>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18526125" y="123825"/>
          <a:ext cx="2238375" cy="333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0</xdr:colOff>
      <xdr:row>3</xdr:row>
      <xdr:rowOff>0</xdr:rowOff>
    </xdr:from>
    <xdr:to>
      <xdr:col>14</xdr:col>
      <xdr:colOff>0</xdr:colOff>
      <xdr:row>19</xdr:row>
      <xdr:rowOff>0</xdr:rowOff>
    </xdr:to>
    <xdr:graphicFrame macro="">
      <xdr:nvGraphicFramePr>
        <xdr:cNvPr id="2" name="Chart">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10</xdr:col>
      <xdr:colOff>381000</xdr:colOff>
      <xdr:row>0</xdr:row>
      <xdr:rowOff>76200</xdr:rowOff>
    </xdr:from>
    <xdr:to>
      <xdr:col>13</xdr:col>
      <xdr:colOff>561975</xdr:colOff>
      <xdr:row>1</xdr:row>
      <xdr:rowOff>57150</xdr:rowOff>
    </xdr:to>
    <xdr:pic>
      <xdr:nvPicPr>
        <xdr:cNvPr id="4" name="Afbeelding 3">
          <a:extLst>
            <a:ext uri="{FF2B5EF4-FFF2-40B4-BE49-F238E27FC236}">
              <a16:creationId xmlns:a16="http://schemas.microsoft.com/office/drawing/2014/main" id="{41D5B0F1-16F7-4C1E-91A8-FD210A10AB81}"/>
            </a:ext>
            <a:ext uri="{147F2762-F138-4A5C-976F-8EAC2B608ADB}">
              <a16:predDERef xmlns:a16="http://schemas.microsoft.com/office/drawing/2014/main" pred="{00000000-0008-0000-0200-000002000000}"/>
            </a:ext>
          </a:extLst>
        </xdr:cNvPr>
        <xdr:cNvPicPr>
          <a:picLocks noChangeAspect="1"/>
        </xdr:cNvPicPr>
      </xdr:nvPicPr>
      <xdr:blipFill>
        <a:blip xmlns:r="http://schemas.openxmlformats.org/officeDocument/2006/relationships" r:embed="rId2"/>
        <a:stretch>
          <a:fillRect/>
        </a:stretch>
      </xdr:blipFill>
      <xdr:spPr>
        <a:xfrm>
          <a:off x="11201400" y="76200"/>
          <a:ext cx="2238375" cy="333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1247775</xdr:colOff>
      <xdr:row>0</xdr:row>
      <xdr:rowOff>133350</xdr:rowOff>
    </xdr:from>
    <xdr:to>
      <xdr:col>7</xdr:col>
      <xdr:colOff>438150</xdr:colOff>
      <xdr:row>1</xdr:row>
      <xdr:rowOff>114300</xdr:rowOff>
    </xdr:to>
    <xdr:pic>
      <xdr:nvPicPr>
        <xdr:cNvPr id="3" name="Afbeelding 2">
          <a:extLst>
            <a:ext uri="{FF2B5EF4-FFF2-40B4-BE49-F238E27FC236}">
              <a16:creationId xmlns:a16="http://schemas.microsoft.com/office/drawing/2014/main" id="{1C63B854-6227-4A58-B5B3-DE0D369E0774}"/>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10086975" y="133350"/>
          <a:ext cx="2238375" cy="333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1104900</xdr:colOff>
      <xdr:row>0</xdr:row>
      <xdr:rowOff>190500</xdr:rowOff>
    </xdr:from>
    <xdr:to>
      <xdr:col>6</xdr:col>
      <xdr:colOff>676275</xdr:colOff>
      <xdr:row>1</xdr:row>
      <xdr:rowOff>171450</xdr:rowOff>
    </xdr:to>
    <xdr:pic>
      <xdr:nvPicPr>
        <xdr:cNvPr id="3" name="Afbeelding 2">
          <a:extLst>
            <a:ext uri="{FF2B5EF4-FFF2-40B4-BE49-F238E27FC236}">
              <a16:creationId xmlns:a16="http://schemas.microsoft.com/office/drawing/2014/main" id="{2E791240-BC7A-41FE-92EE-A733CB4FF93B}"/>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9410700" y="190500"/>
          <a:ext cx="2238375" cy="33337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419100</xdr:colOff>
      <xdr:row>0</xdr:row>
      <xdr:rowOff>114300</xdr:rowOff>
    </xdr:from>
    <xdr:to>
      <xdr:col>9</xdr:col>
      <xdr:colOff>2657475</xdr:colOff>
      <xdr:row>1</xdr:row>
      <xdr:rowOff>95250</xdr:rowOff>
    </xdr:to>
    <xdr:pic>
      <xdr:nvPicPr>
        <xdr:cNvPr id="3" name="Afbeelding 2">
          <a:extLst>
            <a:ext uri="{FF2B5EF4-FFF2-40B4-BE49-F238E27FC236}">
              <a16:creationId xmlns:a16="http://schemas.microsoft.com/office/drawing/2014/main" id="{D334A39E-586D-425D-A225-FA2049F14F4C}"/>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15201900" y="114300"/>
          <a:ext cx="2238375" cy="3333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428625</xdr:colOff>
      <xdr:row>0</xdr:row>
      <xdr:rowOff>180975</xdr:rowOff>
    </xdr:from>
    <xdr:to>
      <xdr:col>7</xdr:col>
      <xdr:colOff>609600</xdr:colOff>
      <xdr:row>1</xdr:row>
      <xdr:rowOff>161925</xdr:rowOff>
    </xdr:to>
    <xdr:pic>
      <xdr:nvPicPr>
        <xdr:cNvPr id="3" name="Afbeelding 2">
          <a:extLst>
            <a:ext uri="{FF2B5EF4-FFF2-40B4-BE49-F238E27FC236}">
              <a16:creationId xmlns:a16="http://schemas.microsoft.com/office/drawing/2014/main" id="{1ED6EF24-0E36-4118-800E-EC2C01016849}"/>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11782425" y="180975"/>
          <a:ext cx="2238375" cy="33337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828675</xdr:colOff>
      <xdr:row>0</xdr:row>
      <xdr:rowOff>0</xdr:rowOff>
    </xdr:from>
    <xdr:to>
      <xdr:col>9</xdr:col>
      <xdr:colOff>933450</xdr:colOff>
      <xdr:row>1</xdr:row>
      <xdr:rowOff>152400</xdr:rowOff>
    </xdr:to>
    <xdr:pic>
      <xdr:nvPicPr>
        <xdr:cNvPr id="3" name="Afbeelding 2">
          <a:extLst>
            <a:ext uri="{FF2B5EF4-FFF2-40B4-BE49-F238E27FC236}">
              <a16:creationId xmlns:a16="http://schemas.microsoft.com/office/drawing/2014/main" id="{6B13E5CD-EE6B-454A-A60B-78D1D09EC649}"/>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8524875" y="0"/>
          <a:ext cx="2238375" cy="33337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7</xdr:col>
      <xdr:colOff>1019175</xdr:colOff>
      <xdr:row>0</xdr:row>
      <xdr:rowOff>19050</xdr:rowOff>
    </xdr:from>
    <xdr:to>
      <xdr:col>9</xdr:col>
      <xdr:colOff>971550</xdr:colOff>
      <xdr:row>1</xdr:row>
      <xdr:rowOff>171450</xdr:rowOff>
    </xdr:to>
    <xdr:pic>
      <xdr:nvPicPr>
        <xdr:cNvPr id="3" name="Afbeelding 2">
          <a:extLst>
            <a:ext uri="{FF2B5EF4-FFF2-40B4-BE49-F238E27FC236}">
              <a16:creationId xmlns:a16="http://schemas.microsoft.com/office/drawing/2014/main" id="{131AFCDB-38F6-4514-B9AF-6A3ABC017A4D}"/>
            </a:ext>
            <a:ext uri="{147F2762-F138-4A5C-976F-8EAC2B608ADB}">
              <a16:predDERef xmlns:a16="http://schemas.microsoft.com/office/drawing/2014/main" pred="{00000000-0008-0000-0000-000002000000}"/>
            </a:ext>
          </a:extLst>
        </xdr:cNvPr>
        <xdr:cNvPicPr>
          <a:picLocks noChangeAspect="1"/>
        </xdr:cNvPicPr>
      </xdr:nvPicPr>
      <xdr:blipFill>
        <a:blip xmlns:r="http://schemas.openxmlformats.org/officeDocument/2006/relationships" r:embed="rId1"/>
        <a:stretch>
          <a:fillRect/>
        </a:stretch>
      </xdr:blipFill>
      <xdr:spPr>
        <a:xfrm>
          <a:off x="9705975" y="19050"/>
          <a:ext cx="2238375" cy="33337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ZelfscanTabel" displayName="ZelfscanTabel" ref="A4:M54">
  <tableColumns count="13">
    <tableColumn id="1" xr3:uid="{00000000-0010-0000-0000-000001000000}" name="ID"/>
    <tableColumn id="2" xr3:uid="{00000000-0010-0000-0000-000002000000}" name="Dimensie"/>
    <tableColumn id="3" xr3:uid="{00000000-0010-0000-0000-000003000000}" name="Stelling"/>
    <tableColumn id="4" xr3:uid="{00000000-0010-0000-0000-000004000000}" name="Bewijs / aandachtspunten"/>
    <tableColumn id="5" xr3:uid="{00000000-0010-0000-0000-000005000000}" name="Score (1-5)"/>
    <tableColumn id="6" xr3:uid="{00000000-0010-0000-0000-000006000000}" name="Gewicht (1-3)"/>
    <tableColumn id="7" xr3:uid="{00000000-0010-0000-0000-000007000000}" name="Bewijskracht (1-3)"/>
    <tableColumn id="8" xr3:uid="{00000000-0010-0000-0000-000008000000}" name="Gewogen score"/>
    <tableColumn id="9" xr3:uid="{00000000-0010-0000-0000-000009000000}" name="Max. score"/>
    <tableColumn id="10" xr3:uid="{00000000-0010-0000-0000-00000A000000}" name="Gap"/>
    <tableColumn id="11" xr3:uid="{00000000-0010-0000-0000-00000B000000}" name="Prioriteit"/>
    <tableColumn id="12" xr3:uid="{00000000-0010-0000-0000-00000C000000}" name="Onderbouwing / bron"/>
    <tableColumn id="13" xr3:uid="{00000000-0010-0000-0000-00000D000000}" name="Notities / actie"/>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ActieplanTabel" displayName="ActieplanTabel" ref="A4:J34">
  <tableColumns count="10">
    <tableColumn id="1" xr3:uid="{00000000-0010-0000-0100-000001000000}" name="Nr."/>
    <tableColumn id="2" xr3:uid="{00000000-0010-0000-0100-000002000000}" name="Dimensie"/>
    <tableColumn id="3" xr3:uid="{00000000-0010-0000-0100-000003000000}" name="Verbeteractie"/>
    <tableColumn id="4" xr3:uid="{00000000-0010-0000-0100-000004000000}" name="Gewenst resultaat"/>
    <tableColumn id="5" xr3:uid="{00000000-0010-0000-0100-000005000000}" name="Eigenaar"/>
    <tableColumn id="6" xr3:uid="{00000000-0010-0000-0100-000006000000}" name="Startdatum"/>
    <tableColumn id="7" xr3:uid="{00000000-0010-0000-0100-000007000000}" name="Einddatum"/>
    <tableColumn id="8" xr3:uid="{00000000-0010-0000-0100-000008000000}" name="Status"/>
    <tableColumn id="9" xr3:uid="{00000000-0010-0000-0100-000009000000}" name="Prioriteit"/>
    <tableColumn id="10" xr3:uid="{00000000-0010-0000-0100-00000A000000}" name="Voortgang / bewijs"/>
  </tableColumns>
  <tableStyleInfo name="TableStyleMedium2" showFirstColumn="0" showLastColumn="0" showRowStripes="1" showColumnStripes="0"/>
</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8"/>
  <sheetViews>
    <sheetView tabSelected="1" workbookViewId="0">
      <selection activeCell="D35" sqref="D35:H38"/>
    </sheetView>
  </sheetViews>
  <sheetFormatPr defaultRowHeight="14.25"/>
  <cols>
    <col min="1" max="1" width="15" customWidth="1"/>
    <col min="2" max="2" width="72" customWidth="1"/>
    <col min="3" max="3" width="45" customWidth="1"/>
    <col min="4" max="8" width="15" customWidth="1"/>
  </cols>
  <sheetData>
    <row r="1" spans="1:8" ht="27.95" customHeight="1">
      <c r="A1" s="28" t="s">
        <v>0</v>
      </c>
      <c r="B1" s="28"/>
      <c r="C1" s="28"/>
      <c r="D1" s="28"/>
      <c r="E1" s="28"/>
      <c r="F1" s="28"/>
      <c r="G1" s="28"/>
      <c r="H1" s="28"/>
    </row>
    <row r="2" spans="1:8" ht="27.95" customHeight="1">
      <c r="A2" s="28"/>
      <c r="B2" s="28"/>
      <c r="C2" s="28"/>
      <c r="D2" s="28"/>
      <c r="E2" s="28"/>
      <c r="F2" s="28"/>
      <c r="G2" s="28"/>
      <c r="H2" s="28"/>
    </row>
    <row r="3" spans="1:8" ht="20.100000000000001" customHeight="1">
      <c r="A3" s="3"/>
      <c r="B3" s="3"/>
      <c r="C3" s="3"/>
      <c r="D3" s="3"/>
      <c r="E3" s="3"/>
      <c r="F3" s="3"/>
      <c r="G3" s="3"/>
      <c r="H3" s="3"/>
    </row>
    <row r="4" spans="1:8" ht="20.100000000000001" customHeight="1">
      <c r="A4" s="26" t="s">
        <v>1</v>
      </c>
      <c r="B4" s="26"/>
      <c r="C4" s="26"/>
      <c r="D4" s="26"/>
      <c r="E4" s="26"/>
      <c r="F4" s="26"/>
      <c r="G4" s="26"/>
      <c r="H4" s="26"/>
    </row>
    <row r="5" spans="1:8" ht="20.100000000000001" customHeight="1">
      <c r="A5" s="30" t="s">
        <v>2</v>
      </c>
      <c r="B5" s="30"/>
      <c r="C5" s="30"/>
      <c r="D5" s="30"/>
      <c r="E5" s="30"/>
      <c r="F5" s="30"/>
      <c r="G5" s="30"/>
      <c r="H5" s="30"/>
    </row>
    <row r="6" spans="1:8" ht="20.100000000000001" customHeight="1">
      <c r="A6" s="30"/>
      <c r="B6" s="30"/>
      <c r="C6" s="30"/>
      <c r="D6" s="30"/>
      <c r="E6" s="30"/>
      <c r="F6" s="30"/>
      <c r="G6" s="30"/>
      <c r="H6" s="30"/>
    </row>
    <row r="7" spans="1:8" ht="20.100000000000001" customHeight="1">
      <c r="A7" s="30"/>
      <c r="B7" s="30"/>
      <c r="C7" s="30"/>
      <c r="D7" s="30"/>
      <c r="E7" s="30"/>
      <c r="F7" s="30"/>
      <c r="G7" s="30"/>
      <c r="H7" s="30"/>
    </row>
    <row r="8" spans="1:8" ht="20.100000000000001" customHeight="1">
      <c r="A8" s="3"/>
      <c r="B8" s="3"/>
      <c r="C8" s="3"/>
      <c r="D8" s="3"/>
      <c r="E8" s="3"/>
      <c r="F8" s="3"/>
      <c r="G8" s="3"/>
      <c r="H8" s="3"/>
    </row>
    <row r="9" spans="1:8" ht="20.100000000000001" customHeight="1">
      <c r="A9" s="26" t="s">
        <v>3</v>
      </c>
      <c r="B9" s="26"/>
      <c r="C9" s="26"/>
      <c r="D9" s="26"/>
      <c r="E9" s="26"/>
      <c r="F9" s="26"/>
      <c r="G9" s="26"/>
      <c r="H9" s="26"/>
    </row>
    <row r="10" spans="1:8" ht="20.100000000000001" customHeight="1">
      <c r="A10" s="1" t="s">
        <v>4</v>
      </c>
      <c r="B10" s="21" t="s">
        <v>5</v>
      </c>
      <c r="C10" s="3"/>
      <c r="D10" s="3"/>
      <c r="E10" s="3"/>
      <c r="F10" s="3"/>
      <c r="G10" s="3"/>
      <c r="H10" s="3"/>
    </row>
    <row r="11" spans="1:8" ht="20.100000000000001" customHeight="1">
      <c r="A11" s="1" t="s">
        <v>6</v>
      </c>
      <c r="B11" s="21" t="s">
        <v>7</v>
      </c>
      <c r="C11" s="3"/>
      <c r="D11" s="3"/>
      <c r="E11" s="3"/>
      <c r="F11" s="3"/>
      <c r="G11" s="3"/>
      <c r="H11" s="3"/>
    </row>
    <row r="12" spans="1:8" ht="20.100000000000001" customHeight="1">
      <c r="A12" s="1" t="s">
        <v>8</v>
      </c>
      <c r="B12" s="21" t="s">
        <v>9</v>
      </c>
      <c r="C12" s="3"/>
      <c r="D12" s="3"/>
      <c r="E12" s="3"/>
      <c r="F12" s="3"/>
      <c r="G12" s="3"/>
      <c r="H12" s="3"/>
    </row>
    <row r="13" spans="1:8" ht="20.100000000000001" customHeight="1">
      <c r="A13" s="1" t="s">
        <v>10</v>
      </c>
      <c r="B13" s="21" t="s">
        <v>11</v>
      </c>
      <c r="C13" s="3"/>
      <c r="D13" s="3"/>
      <c r="E13" s="3"/>
      <c r="F13" s="3"/>
      <c r="G13" s="3"/>
      <c r="H13" s="3"/>
    </row>
    <row r="14" spans="1:8" ht="20.100000000000001" customHeight="1">
      <c r="A14" s="1" t="s">
        <v>12</v>
      </c>
      <c r="B14" s="21" t="s">
        <v>13</v>
      </c>
      <c r="C14" s="3"/>
      <c r="D14" s="3"/>
      <c r="E14" s="3"/>
      <c r="F14" s="3"/>
      <c r="G14" s="3"/>
      <c r="H14" s="3"/>
    </row>
    <row r="15" spans="1:8" ht="20.100000000000001" customHeight="1">
      <c r="A15" s="1" t="s">
        <v>14</v>
      </c>
      <c r="B15" s="21" t="s">
        <v>15</v>
      </c>
      <c r="C15" s="3"/>
      <c r="D15" s="3"/>
      <c r="E15" s="3"/>
      <c r="F15" s="3"/>
      <c r="G15" s="3"/>
      <c r="H15" s="3"/>
    </row>
    <row r="16" spans="1:8" ht="20.100000000000001" customHeight="1">
      <c r="A16" s="26" t="s">
        <v>16</v>
      </c>
      <c r="B16" s="26"/>
      <c r="C16" s="26"/>
      <c r="D16" s="26"/>
      <c r="E16" s="26"/>
      <c r="F16" s="26"/>
      <c r="G16" s="26"/>
      <c r="H16" s="26"/>
    </row>
    <row r="17" spans="1:8" ht="20.100000000000001" customHeight="1">
      <c r="A17" s="23" t="s">
        <v>17</v>
      </c>
      <c r="B17" s="23" t="s">
        <v>18</v>
      </c>
      <c r="C17" s="29" t="s">
        <v>19</v>
      </c>
      <c r="D17" s="29"/>
      <c r="E17" s="29"/>
      <c r="F17" s="29"/>
      <c r="G17" s="29"/>
      <c r="H17" s="29"/>
    </row>
    <row r="18" spans="1:8" ht="20.100000000000001" customHeight="1">
      <c r="A18" s="18">
        <v>1</v>
      </c>
      <c r="B18" s="21" t="s">
        <v>20</v>
      </c>
      <c r="C18" s="21" t="s">
        <v>21</v>
      </c>
      <c r="D18" s="3"/>
      <c r="E18" s="3"/>
      <c r="F18" s="3"/>
      <c r="G18" s="3"/>
      <c r="H18" s="3"/>
    </row>
    <row r="19" spans="1:8" ht="20.100000000000001" customHeight="1">
      <c r="A19" s="18">
        <v>2</v>
      </c>
      <c r="B19" s="21" t="s">
        <v>22</v>
      </c>
      <c r="C19" s="21" t="s">
        <v>23</v>
      </c>
      <c r="D19" s="3"/>
      <c r="E19" s="3"/>
      <c r="F19" s="3"/>
      <c r="G19" s="3"/>
      <c r="H19" s="3"/>
    </row>
    <row r="20" spans="1:8" ht="20.100000000000001" customHeight="1">
      <c r="A20" s="18">
        <v>3</v>
      </c>
      <c r="B20" s="21" t="s">
        <v>24</v>
      </c>
      <c r="C20" s="21" t="s">
        <v>25</v>
      </c>
      <c r="D20" s="3"/>
      <c r="E20" s="3"/>
      <c r="F20" s="3"/>
      <c r="G20" s="3"/>
      <c r="H20" s="3"/>
    </row>
    <row r="21" spans="1:8" ht="20.100000000000001" customHeight="1">
      <c r="A21" s="18">
        <v>4</v>
      </c>
      <c r="B21" s="21" t="s">
        <v>26</v>
      </c>
      <c r="C21" s="21" t="s">
        <v>27</v>
      </c>
      <c r="D21" s="3"/>
      <c r="E21" s="3"/>
      <c r="F21" s="3"/>
      <c r="G21" s="3"/>
      <c r="H21" s="3"/>
    </row>
    <row r="22" spans="1:8" ht="20.100000000000001" customHeight="1">
      <c r="A22" s="18">
        <v>5</v>
      </c>
      <c r="B22" s="21" t="s">
        <v>28</v>
      </c>
      <c r="C22" s="21" t="s">
        <v>29</v>
      </c>
      <c r="D22" s="3"/>
      <c r="E22" s="3"/>
      <c r="F22" s="3"/>
      <c r="G22" s="3"/>
      <c r="H22" s="3"/>
    </row>
    <row r="23" spans="1:8" ht="20.100000000000001" customHeight="1">
      <c r="A23" s="3"/>
      <c r="B23" s="3"/>
      <c r="C23" s="3"/>
      <c r="D23" s="3"/>
      <c r="E23" s="3"/>
      <c r="F23" s="3"/>
      <c r="G23" s="3"/>
      <c r="H23" s="3"/>
    </row>
    <row r="24" spans="1:8" ht="20.100000000000001" customHeight="1">
      <c r="A24" s="26" t="s">
        <v>30</v>
      </c>
      <c r="B24" s="26"/>
      <c r="C24" s="26"/>
      <c r="D24" s="26"/>
      <c r="E24" s="26"/>
      <c r="F24" s="26"/>
      <c r="G24" s="26"/>
      <c r="H24" s="26"/>
    </row>
    <row r="25" spans="1:8" ht="20.100000000000001" customHeight="1">
      <c r="A25" s="30" t="s">
        <v>31</v>
      </c>
      <c r="B25" s="30"/>
      <c r="C25" s="30"/>
      <c r="D25" s="30"/>
      <c r="E25" s="30"/>
      <c r="F25" s="30"/>
      <c r="G25" s="30"/>
      <c r="H25" s="30"/>
    </row>
    <row r="26" spans="1:8" ht="20.100000000000001" customHeight="1">
      <c r="A26" s="30"/>
      <c r="B26" s="30"/>
      <c r="C26" s="30"/>
      <c r="D26" s="30"/>
      <c r="E26" s="30"/>
      <c r="F26" s="30"/>
      <c r="G26" s="30"/>
      <c r="H26" s="30"/>
    </row>
    <row r="27" spans="1:8" ht="20.100000000000001" customHeight="1">
      <c r="A27" s="30"/>
      <c r="B27" s="30"/>
      <c r="C27" s="30"/>
      <c r="D27" s="30"/>
      <c r="E27" s="30"/>
      <c r="F27" s="30"/>
      <c r="G27" s="30"/>
      <c r="H27" s="30"/>
    </row>
    <row r="28" spans="1:8" ht="20.100000000000001" customHeight="1">
      <c r="A28" s="3"/>
      <c r="B28" s="3"/>
      <c r="C28" s="3"/>
      <c r="D28" s="3"/>
      <c r="E28" s="3"/>
      <c r="F28" s="3"/>
      <c r="G28" s="3"/>
      <c r="H28" s="3"/>
    </row>
    <row r="29" spans="1:8" ht="20.100000000000001" customHeight="1">
      <c r="A29" s="26" t="s">
        <v>32</v>
      </c>
      <c r="B29" s="26"/>
      <c r="C29" s="26"/>
      <c r="D29" s="26"/>
      <c r="E29" s="26"/>
      <c r="F29" s="26"/>
      <c r="G29" s="26"/>
      <c r="H29" s="26"/>
    </row>
    <row r="30" spans="1:8" ht="20.100000000000001" customHeight="1">
      <c r="A30" s="32" t="s">
        <v>33</v>
      </c>
      <c r="B30" s="32"/>
      <c r="C30" s="23" t="s">
        <v>34</v>
      </c>
      <c r="D30" s="29" t="s">
        <v>35</v>
      </c>
      <c r="E30" s="29"/>
      <c r="F30" s="29"/>
      <c r="G30" s="29"/>
      <c r="H30" s="29"/>
    </row>
    <row r="31" spans="1:8" ht="20.100000000000001" customHeight="1">
      <c r="A31" s="21" t="s">
        <v>36</v>
      </c>
      <c r="C31" s="18" t="s">
        <v>37</v>
      </c>
      <c r="D31" s="21" t="s">
        <v>38</v>
      </c>
      <c r="E31" s="3"/>
      <c r="F31" s="3"/>
      <c r="G31" s="3"/>
      <c r="H31" s="3"/>
    </row>
    <row r="32" spans="1:8" ht="20.100000000000001" customHeight="1">
      <c r="A32" s="21" t="s">
        <v>39</v>
      </c>
      <c r="C32" s="18" t="s">
        <v>40</v>
      </c>
      <c r="D32" s="21" t="s">
        <v>41</v>
      </c>
      <c r="E32" s="3"/>
      <c r="F32" s="3"/>
      <c r="G32" s="3"/>
      <c r="H32" s="3"/>
    </row>
    <row r="33" spans="1:8" ht="20.100000000000001" customHeight="1">
      <c r="A33" s="3"/>
      <c r="B33" s="3"/>
      <c r="C33" s="3"/>
      <c r="D33" s="3"/>
      <c r="E33" s="3"/>
      <c r="F33" s="3"/>
      <c r="G33" s="3"/>
      <c r="H33" s="3"/>
    </row>
    <row r="34" spans="1:8" ht="20.100000000000001" customHeight="1">
      <c r="A34" s="26" t="s">
        <v>42</v>
      </c>
      <c r="B34" s="26"/>
      <c r="C34" s="26"/>
      <c r="D34" s="26"/>
      <c r="E34" s="26"/>
      <c r="F34" s="26"/>
      <c r="G34" s="26"/>
      <c r="H34" s="26"/>
    </row>
    <row r="35" spans="1:8" ht="20.100000000000001" customHeight="1">
      <c r="A35" s="2" t="s">
        <v>43</v>
      </c>
      <c r="B35" s="21" t="s">
        <v>44</v>
      </c>
      <c r="C35" s="3"/>
      <c r="D35" s="31" t="s">
        <v>45</v>
      </c>
      <c r="E35" s="31"/>
      <c r="F35" s="31"/>
      <c r="G35" s="31"/>
      <c r="H35" s="31"/>
    </row>
    <row r="36" spans="1:8" ht="20.100000000000001" customHeight="1">
      <c r="A36" s="2" t="s">
        <v>46</v>
      </c>
      <c r="B36" s="21" t="s">
        <v>47</v>
      </c>
      <c r="C36" s="3"/>
      <c r="D36" s="31"/>
      <c r="E36" s="31"/>
      <c r="F36" s="31"/>
      <c r="G36" s="31"/>
      <c r="H36" s="31"/>
    </row>
    <row r="37" spans="1:8" ht="20.100000000000001" customHeight="1">
      <c r="A37" s="2" t="s">
        <v>48</v>
      </c>
      <c r="B37" s="21" t="s">
        <v>49</v>
      </c>
      <c r="C37" s="3"/>
      <c r="D37" s="31"/>
      <c r="E37" s="31"/>
      <c r="F37" s="31"/>
      <c r="G37" s="31"/>
      <c r="H37" s="31"/>
    </row>
    <row r="38" spans="1:8" ht="20.100000000000001" customHeight="1">
      <c r="A38" s="2" t="s">
        <v>50</v>
      </c>
      <c r="B38" s="21" t="s">
        <v>51</v>
      </c>
      <c r="C38" s="3"/>
      <c r="D38" s="31"/>
      <c r="E38" s="31"/>
      <c r="F38" s="31"/>
      <c r="G38" s="31"/>
      <c r="H38" s="31"/>
    </row>
    <row r="39" spans="1:8" ht="20.100000000000001" customHeight="1"/>
    <row r="40" spans="1:8" ht="20.100000000000001" customHeight="1"/>
    <row r="41" spans="1:8" ht="20.100000000000001" customHeight="1"/>
    <row r="42" spans="1:8" ht="20.100000000000001" customHeight="1"/>
    <row r="43" spans="1:8" ht="20.100000000000001" customHeight="1"/>
    <row r="44" spans="1:8" ht="20.100000000000001" customHeight="1"/>
    <row r="45" spans="1:8" ht="20.100000000000001" customHeight="1"/>
    <row r="46" spans="1:8" ht="20.100000000000001" customHeight="1"/>
    <row r="47" spans="1:8" ht="20.100000000000001" customHeight="1"/>
    <row r="48" spans="1: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sheetData>
  <sheetProtection algorithmName="SHA-512" hashValue="gCM01JPsTaxSYb/bT++7KJMIM/igkY+799JjlzH0WcnHHECk88YwFZ1odfVoyXwZaojLGCyqah+vfE8d532yvA==" saltValue="Z8zJ+RNNg2JRgZt1zhQ5WA==" spinCount="100000" sheet="1" objects="1" scenarios="1"/>
  <mergeCells count="13">
    <mergeCell ref="D35:H38"/>
    <mergeCell ref="A30:B30"/>
    <mergeCell ref="D30:H30"/>
    <mergeCell ref="A1:H2"/>
    <mergeCell ref="A4:H4"/>
    <mergeCell ref="A5:H7"/>
    <mergeCell ref="A9:H9"/>
    <mergeCell ref="A16:H16"/>
    <mergeCell ref="C17:H17"/>
    <mergeCell ref="A24:H24"/>
    <mergeCell ref="A25:H27"/>
    <mergeCell ref="A29:H29"/>
    <mergeCell ref="A34:H34"/>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62"/>
  <sheetViews>
    <sheetView workbookViewId="0">
      <selection activeCell="C3" sqref="C3"/>
    </sheetView>
  </sheetViews>
  <sheetFormatPr defaultRowHeight="14.25"/>
  <cols>
    <col min="1" max="2" width="18" customWidth="1"/>
    <col min="3" max="12" width="12" customWidth="1"/>
  </cols>
  <sheetData>
    <row r="1" spans="1:12">
      <c r="A1" s="28" t="s">
        <v>329</v>
      </c>
      <c r="B1" s="28"/>
      <c r="C1" s="28"/>
      <c r="D1" s="28"/>
      <c r="E1" s="28"/>
      <c r="F1" s="28"/>
      <c r="G1" s="28"/>
      <c r="H1" s="28"/>
      <c r="I1" s="28"/>
      <c r="J1" s="28"/>
      <c r="K1" s="28"/>
      <c r="L1" s="28"/>
    </row>
    <row r="2" spans="1:12">
      <c r="A2" s="28"/>
      <c r="B2" s="28"/>
      <c r="C2" s="28"/>
      <c r="D2" s="28"/>
      <c r="E2" s="28"/>
      <c r="F2" s="28"/>
      <c r="G2" s="28"/>
      <c r="H2" s="28"/>
      <c r="I2" s="28"/>
      <c r="J2" s="28"/>
      <c r="K2" s="28"/>
      <c r="L2" s="28"/>
    </row>
    <row r="3" spans="1:12" ht="21.75">
      <c r="A3" s="3"/>
      <c r="B3" s="3"/>
      <c r="C3" s="3"/>
      <c r="D3" s="3"/>
      <c r="E3" s="3"/>
      <c r="F3" s="3"/>
      <c r="G3" s="3"/>
      <c r="H3" s="3"/>
      <c r="I3" s="3"/>
      <c r="J3" s="3"/>
      <c r="K3" s="3"/>
      <c r="L3" s="3"/>
    </row>
    <row r="4" spans="1:12" ht="21.75">
      <c r="A4" s="2" t="s">
        <v>319</v>
      </c>
      <c r="B4" s="11"/>
      <c r="C4" s="3"/>
      <c r="D4" s="3"/>
      <c r="E4" s="3"/>
      <c r="F4" s="3"/>
      <c r="G4" s="3"/>
      <c r="H4" s="3"/>
      <c r="I4" s="3"/>
      <c r="J4" s="3"/>
      <c r="K4" s="3"/>
      <c r="L4" s="3"/>
    </row>
    <row r="5" spans="1:12" ht="21.75">
      <c r="A5" s="2" t="s">
        <v>320</v>
      </c>
      <c r="B5" s="11"/>
      <c r="C5" s="3"/>
      <c r="D5" s="3"/>
      <c r="E5" s="3"/>
      <c r="F5" s="3"/>
      <c r="G5" s="3"/>
      <c r="H5" s="3"/>
      <c r="I5" s="3"/>
      <c r="J5" s="3"/>
      <c r="K5" s="3"/>
      <c r="L5" s="3"/>
    </row>
    <row r="6" spans="1:12" ht="21.75">
      <c r="A6" s="2" t="s">
        <v>330</v>
      </c>
      <c r="B6" s="11"/>
      <c r="C6" s="3"/>
      <c r="D6" s="3"/>
      <c r="E6" s="3"/>
      <c r="F6" s="3"/>
      <c r="G6" s="3"/>
      <c r="H6" s="3"/>
      <c r="I6" s="3"/>
      <c r="J6" s="3"/>
      <c r="K6" s="3"/>
      <c r="L6" s="3"/>
    </row>
    <row r="7" spans="1:12" ht="21.75">
      <c r="A7" s="3"/>
      <c r="B7" s="3"/>
      <c r="C7" s="3"/>
      <c r="D7" s="3"/>
      <c r="E7" s="3"/>
      <c r="F7" s="3"/>
      <c r="G7" s="3"/>
      <c r="H7" s="3"/>
      <c r="I7" s="3"/>
      <c r="J7" s="3"/>
      <c r="K7" s="3"/>
      <c r="L7" s="3"/>
    </row>
    <row r="8" spans="1:12" ht="24.75">
      <c r="A8" s="40" t="s">
        <v>331</v>
      </c>
      <c r="B8" s="40"/>
      <c r="C8" s="40"/>
      <c r="D8" s="40"/>
      <c r="E8" s="40"/>
      <c r="F8" s="40"/>
      <c r="G8" s="40"/>
      <c r="H8" s="40"/>
      <c r="I8" s="40"/>
      <c r="J8" s="40"/>
      <c r="K8" s="40"/>
      <c r="L8" s="40"/>
    </row>
    <row r="9" spans="1:12" ht="42" customHeight="1">
      <c r="A9" s="38" t="s">
        <v>332</v>
      </c>
      <c r="B9" s="38"/>
      <c r="C9" s="39"/>
      <c r="D9" s="39"/>
      <c r="E9" s="39"/>
      <c r="F9" s="39"/>
      <c r="G9" s="39"/>
      <c r="H9" s="39"/>
      <c r="I9" s="39"/>
      <c r="J9" s="39"/>
      <c r="K9" s="39"/>
      <c r="L9" s="39"/>
    </row>
    <row r="10" spans="1:12" ht="42" customHeight="1">
      <c r="A10" s="38" t="s">
        <v>333</v>
      </c>
      <c r="B10" s="38"/>
      <c r="C10" s="39"/>
      <c r="D10" s="39"/>
      <c r="E10" s="39"/>
      <c r="F10" s="39"/>
      <c r="G10" s="39"/>
      <c r="H10" s="39"/>
      <c r="I10" s="39"/>
      <c r="J10" s="39"/>
      <c r="K10" s="39"/>
      <c r="L10" s="39"/>
    </row>
    <row r="11" spans="1:12" ht="42" customHeight="1">
      <c r="A11" s="38" t="s">
        <v>334</v>
      </c>
      <c r="B11" s="38"/>
      <c r="C11" s="39"/>
      <c r="D11" s="39"/>
      <c r="E11" s="39"/>
      <c r="F11" s="39"/>
      <c r="G11" s="39"/>
      <c r="H11" s="39"/>
      <c r="I11" s="39"/>
      <c r="J11" s="39"/>
      <c r="K11" s="39"/>
      <c r="L11" s="39"/>
    </row>
    <row r="12" spans="1:12" ht="42" customHeight="1">
      <c r="A12" s="38" t="s">
        <v>335</v>
      </c>
      <c r="B12" s="38"/>
      <c r="C12" s="39"/>
      <c r="D12" s="39"/>
      <c r="E12" s="39"/>
      <c r="F12" s="39"/>
      <c r="G12" s="39"/>
      <c r="H12" s="39"/>
      <c r="I12" s="39"/>
      <c r="J12" s="39"/>
      <c r="K12" s="39"/>
      <c r="L12" s="39"/>
    </row>
    <row r="13" spans="1:12" ht="42" customHeight="1">
      <c r="A13" s="38" t="s">
        <v>336</v>
      </c>
      <c r="B13" s="38"/>
      <c r="C13" s="39"/>
      <c r="D13" s="39"/>
      <c r="E13" s="39"/>
      <c r="F13" s="39"/>
      <c r="G13" s="39"/>
      <c r="H13" s="39"/>
      <c r="I13" s="39"/>
      <c r="J13" s="39"/>
      <c r="K13" s="39"/>
      <c r="L13" s="39"/>
    </row>
    <row r="14" spans="1:12" ht="42" customHeight="1">
      <c r="A14" s="38" t="s">
        <v>337</v>
      </c>
      <c r="B14" s="38"/>
      <c r="C14" s="39"/>
      <c r="D14" s="39"/>
      <c r="E14" s="39"/>
      <c r="F14" s="39"/>
      <c r="G14" s="39"/>
      <c r="H14" s="39"/>
      <c r="I14" s="39"/>
      <c r="J14" s="39"/>
      <c r="K14" s="39"/>
      <c r="L14" s="39"/>
    </row>
    <row r="15" spans="1:12" ht="42" customHeight="1">
      <c r="A15" s="38" t="s">
        <v>338</v>
      </c>
      <c r="B15" s="38"/>
      <c r="C15" s="39"/>
      <c r="D15" s="39"/>
      <c r="E15" s="39"/>
      <c r="F15" s="39"/>
      <c r="G15" s="39"/>
      <c r="H15" s="39"/>
      <c r="I15" s="39"/>
      <c r="J15" s="39"/>
      <c r="K15" s="39"/>
      <c r="L15" s="39"/>
    </row>
    <row r="16" spans="1:12" ht="42" customHeight="1">
      <c r="A16" s="38" t="s">
        <v>339</v>
      </c>
      <c r="B16" s="38"/>
      <c r="C16" s="39"/>
      <c r="D16" s="39"/>
      <c r="E16" s="39"/>
      <c r="F16" s="39"/>
      <c r="G16" s="39"/>
      <c r="H16" s="39"/>
      <c r="I16" s="39"/>
      <c r="J16" s="39"/>
      <c r="K16" s="39"/>
      <c r="L16" s="39"/>
    </row>
    <row r="17" spans="1:12" ht="21.75">
      <c r="A17" s="3"/>
      <c r="B17" s="3"/>
      <c r="C17" s="3"/>
      <c r="D17" s="3"/>
      <c r="E17" s="3"/>
      <c r="F17" s="3"/>
      <c r="G17" s="3"/>
      <c r="H17" s="3"/>
      <c r="I17" s="3"/>
      <c r="J17" s="3"/>
      <c r="K17" s="3"/>
      <c r="L17" s="3"/>
    </row>
    <row r="18" spans="1:12" ht="21.75">
      <c r="A18" s="3"/>
      <c r="B18" s="3"/>
      <c r="C18" s="3"/>
      <c r="D18" s="3"/>
      <c r="E18" s="3"/>
      <c r="F18" s="3"/>
      <c r="G18" s="3"/>
      <c r="H18" s="3"/>
      <c r="I18" s="3"/>
      <c r="J18" s="3"/>
      <c r="K18" s="3"/>
      <c r="L18" s="3"/>
    </row>
    <row r="19" spans="1:12" ht="21.75">
      <c r="A19" s="3"/>
      <c r="B19" s="3"/>
      <c r="C19" s="3"/>
      <c r="D19" s="3"/>
      <c r="E19" s="3"/>
      <c r="F19" s="3"/>
      <c r="G19" s="3"/>
      <c r="H19" s="3"/>
      <c r="I19" s="3"/>
      <c r="J19" s="3"/>
      <c r="K19" s="3"/>
      <c r="L19" s="3"/>
    </row>
    <row r="20" spans="1:12" ht="21.75">
      <c r="A20" s="3"/>
      <c r="B20" s="3"/>
      <c r="C20" s="3"/>
      <c r="D20" s="3"/>
      <c r="E20" s="3"/>
      <c r="F20" s="3"/>
      <c r="G20" s="3"/>
      <c r="H20" s="3"/>
      <c r="I20" s="3"/>
      <c r="J20" s="3"/>
      <c r="K20" s="3"/>
      <c r="L20" s="3"/>
    </row>
    <row r="21" spans="1:12" ht="21.75">
      <c r="A21" s="3"/>
      <c r="B21" s="3"/>
      <c r="C21" s="3"/>
      <c r="D21" s="3"/>
      <c r="E21" s="3"/>
      <c r="F21" s="3"/>
      <c r="G21" s="3"/>
      <c r="H21" s="3"/>
      <c r="I21" s="3"/>
      <c r="J21" s="3"/>
      <c r="K21" s="3"/>
      <c r="L21" s="3"/>
    </row>
    <row r="22" spans="1:12" ht="21.75">
      <c r="A22" s="3"/>
      <c r="B22" s="3"/>
      <c r="C22" s="3"/>
      <c r="D22" s="3"/>
      <c r="E22" s="3"/>
      <c r="F22" s="3"/>
      <c r="G22" s="3"/>
      <c r="H22" s="3"/>
      <c r="I22" s="3"/>
      <c r="J22" s="3"/>
      <c r="K22" s="3"/>
      <c r="L22" s="3"/>
    </row>
    <row r="23" spans="1:12" ht="21.75">
      <c r="A23" s="3"/>
      <c r="B23" s="3"/>
      <c r="C23" s="3"/>
      <c r="D23" s="3"/>
      <c r="E23" s="3"/>
      <c r="F23" s="3"/>
      <c r="G23" s="3"/>
      <c r="H23" s="3"/>
      <c r="I23" s="3"/>
      <c r="J23" s="3"/>
      <c r="K23" s="3"/>
      <c r="L23" s="3"/>
    </row>
    <row r="24" spans="1:12" ht="21.75">
      <c r="A24" s="3"/>
      <c r="B24" s="3"/>
      <c r="C24" s="3"/>
      <c r="D24" s="3"/>
      <c r="E24" s="3"/>
      <c r="F24" s="3"/>
      <c r="G24" s="3"/>
      <c r="H24" s="3"/>
      <c r="I24" s="3"/>
      <c r="J24" s="3"/>
      <c r="K24" s="3"/>
      <c r="L24" s="3"/>
    </row>
    <row r="25" spans="1:12" ht="24.75">
      <c r="A25" s="41" t="s">
        <v>340</v>
      </c>
      <c r="B25" s="41"/>
      <c r="C25" s="41"/>
      <c r="D25" s="41"/>
      <c r="E25" s="41"/>
      <c r="F25" s="41"/>
      <c r="G25" s="41"/>
      <c r="H25" s="41"/>
      <c r="I25" s="41"/>
      <c r="J25" s="41"/>
      <c r="K25" s="41"/>
      <c r="L25" s="41"/>
    </row>
    <row r="26" spans="1:12" ht="42" customHeight="1">
      <c r="A26" s="38" t="s">
        <v>332</v>
      </c>
      <c r="B26" s="38"/>
      <c r="C26" s="39"/>
      <c r="D26" s="39"/>
      <c r="E26" s="39"/>
      <c r="F26" s="39"/>
      <c r="G26" s="39"/>
      <c r="H26" s="39"/>
      <c r="I26" s="39"/>
      <c r="J26" s="39"/>
      <c r="K26" s="39"/>
      <c r="L26" s="39"/>
    </row>
    <row r="27" spans="1:12" ht="42" customHeight="1">
      <c r="A27" s="38" t="s">
        <v>333</v>
      </c>
      <c r="B27" s="38"/>
      <c r="C27" s="39"/>
      <c r="D27" s="39"/>
      <c r="E27" s="39"/>
      <c r="F27" s="39"/>
      <c r="G27" s="39"/>
      <c r="H27" s="39"/>
      <c r="I27" s="39"/>
      <c r="J27" s="39"/>
      <c r="K27" s="39"/>
      <c r="L27" s="39"/>
    </row>
    <row r="28" spans="1:12" ht="42" customHeight="1">
      <c r="A28" s="38" t="s">
        <v>334</v>
      </c>
      <c r="B28" s="38"/>
      <c r="C28" s="39"/>
      <c r="D28" s="39"/>
      <c r="E28" s="39"/>
      <c r="F28" s="39"/>
      <c r="G28" s="39"/>
      <c r="H28" s="39"/>
      <c r="I28" s="39"/>
      <c r="J28" s="39"/>
      <c r="K28" s="39"/>
      <c r="L28" s="39"/>
    </row>
    <row r="29" spans="1:12" ht="42" customHeight="1">
      <c r="A29" s="38" t="s">
        <v>335</v>
      </c>
      <c r="B29" s="38"/>
      <c r="C29" s="39"/>
      <c r="D29" s="39"/>
      <c r="E29" s="39"/>
      <c r="F29" s="39"/>
      <c r="G29" s="39"/>
      <c r="H29" s="39"/>
      <c r="I29" s="39"/>
      <c r="J29" s="39"/>
      <c r="K29" s="39"/>
      <c r="L29" s="39"/>
    </row>
    <row r="30" spans="1:12" ht="42" customHeight="1">
      <c r="A30" s="38" t="s">
        <v>336</v>
      </c>
      <c r="B30" s="38"/>
      <c r="C30" s="39"/>
      <c r="D30" s="39"/>
      <c r="E30" s="39"/>
      <c r="F30" s="39"/>
      <c r="G30" s="39"/>
      <c r="H30" s="39"/>
      <c r="I30" s="39"/>
      <c r="J30" s="39"/>
      <c r="K30" s="39"/>
      <c r="L30" s="39"/>
    </row>
    <row r="31" spans="1:12" ht="42" customHeight="1">
      <c r="A31" s="38" t="s">
        <v>337</v>
      </c>
      <c r="B31" s="38"/>
      <c r="C31" s="39"/>
      <c r="D31" s="39"/>
      <c r="E31" s="39"/>
      <c r="F31" s="39"/>
      <c r="G31" s="39"/>
      <c r="H31" s="39"/>
      <c r="I31" s="39"/>
      <c r="J31" s="39"/>
      <c r="K31" s="39"/>
      <c r="L31" s="39"/>
    </row>
    <row r="32" spans="1:12" ht="42" customHeight="1">
      <c r="A32" s="38" t="s">
        <v>338</v>
      </c>
      <c r="B32" s="38"/>
      <c r="C32" s="39"/>
      <c r="D32" s="39"/>
      <c r="E32" s="39"/>
      <c r="F32" s="39"/>
      <c r="G32" s="39"/>
      <c r="H32" s="39"/>
      <c r="I32" s="39"/>
      <c r="J32" s="39"/>
      <c r="K32" s="39"/>
      <c r="L32" s="39"/>
    </row>
    <row r="33" spans="1:12" ht="42" customHeight="1">
      <c r="A33" s="38" t="s">
        <v>339</v>
      </c>
      <c r="B33" s="38"/>
      <c r="C33" s="39"/>
      <c r="D33" s="39"/>
      <c r="E33" s="39"/>
      <c r="F33" s="39"/>
      <c r="G33" s="39"/>
      <c r="H33" s="39"/>
      <c r="I33" s="39"/>
      <c r="J33" s="39"/>
      <c r="K33" s="39"/>
      <c r="L33" s="39"/>
    </row>
    <row r="34" spans="1:12" ht="21.75">
      <c r="A34" s="3"/>
      <c r="B34" s="3"/>
      <c r="C34" s="3"/>
      <c r="D34" s="3"/>
      <c r="E34" s="3"/>
      <c r="F34" s="3"/>
      <c r="G34" s="3"/>
      <c r="H34" s="3"/>
      <c r="I34" s="3"/>
      <c r="J34" s="3"/>
      <c r="K34" s="3"/>
      <c r="L34" s="3"/>
    </row>
    <row r="35" spans="1:12" ht="21.75">
      <c r="A35" s="3"/>
      <c r="B35" s="3"/>
      <c r="C35" s="3"/>
      <c r="D35" s="3"/>
      <c r="E35" s="3"/>
      <c r="F35" s="3"/>
      <c r="G35" s="3"/>
      <c r="H35" s="3"/>
      <c r="I35" s="3"/>
      <c r="J35" s="3"/>
      <c r="K35" s="3"/>
      <c r="L35" s="3"/>
    </row>
    <row r="36" spans="1:12" ht="21.75">
      <c r="A36" s="3"/>
      <c r="B36" s="3"/>
      <c r="C36" s="3"/>
      <c r="D36" s="3"/>
      <c r="E36" s="3"/>
      <c r="F36" s="3"/>
      <c r="G36" s="3"/>
      <c r="H36" s="3"/>
      <c r="I36" s="3"/>
      <c r="J36" s="3"/>
      <c r="K36" s="3"/>
      <c r="L36" s="3"/>
    </row>
    <row r="37" spans="1:12" ht="21.75">
      <c r="A37" s="3"/>
      <c r="B37" s="3"/>
      <c r="C37" s="3"/>
      <c r="D37" s="3"/>
      <c r="E37" s="3"/>
      <c r="F37" s="3"/>
      <c r="G37" s="3"/>
      <c r="H37" s="3"/>
      <c r="I37" s="3"/>
      <c r="J37" s="3"/>
      <c r="K37" s="3"/>
      <c r="L37" s="3"/>
    </row>
    <row r="38" spans="1:12" ht="21.75">
      <c r="A38" s="3"/>
      <c r="B38" s="3"/>
      <c r="C38" s="3"/>
      <c r="D38" s="3"/>
      <c r="E38" s="3"/>
      <c r="F38" s="3"/>
      <c r="G38" s="3"/>
      <c r="H38" s="3"/>
      <c r="I38" s="3"/>
      <c r="J38" s="3"/>
      <c r="K38" s="3"/>
      <c r="L38" s="3"/>
    </row>
    <row r="39" spans="1:12" ht="21.75">
      <c r="A39" s="3"/>
      <c r="B39" s="3"/>
      <c r="C39" s="3"/>
      <c r="D39" s="3"/>
      <c r="E39" s="3"/>
      <c r="F39" s="3"/>
      <c r="G39" s="3"/>
      <c r="H39" s="3"/>
      <c r="I39" s="3"/>
      <c r="J39" s="3"/>
      <c r="K39" s="3"/>
      <c r="L39" s="3"/>
    </row>
    <row r="40" spans="1:12" ht="21.75">
      <c r="A40" s="3"/>
      <c r="B40" s="3"/>
      <c r="C40" s="3"/>
      <c r="D40" s="3"/>
      <c r="E40" s="3"/>
      <c r="F40" s="3"/>
      <c r="G40" s="3"/>
      <c r="H40" s="3"/>
      <c r="I40" s="3"/>
      <c r="J40" s="3"/>
      <c r="K40" s="3"/>
      <c r="L40" s="3"/>
    </row>
    <row r="41" spans="1:12" ht="21.75">
      <c r="A41" s="3"/>
      <c r="B41" s="3"/>
      <c r="C41" s="3"/>
      <c r="D41" s="3"/>
      <c r="E41" s="3"/>
      <c r="F41" s="3"/>
      <c r="G41" s="3"/>
      <c r="H41" s="3"/>
      <c r="I41" s="3"/>
      <c r="J41" s="3"/>
      <c r="K41" s="3"/>
      <c r="L41" s="3"/>
    </row>
    <row r="42" spans="1:12" ht="24.75">
      <c r="A42" s="40" t="s">
        <v>341</v>
      </c>
      <c r="B42" s="40"/>
      <c r="C42" s="40"/>
      <c r="D42" s="40"/>
      <c r="E42" s="40"/>
      <c r="F42" s="40"/>
      <c r="G42" s="40"/>
      <c r="H42" s="40"/>
      <c r="I42" s="40"/>
      <c r="J42" s="40"/>
      <c r="K42" s="40"/>
      <c r="L42" s="40"/>
    </row>
    <row r="43" spans="1:12" ht="42" customHeight="1">
      <c r="A43" s="38" t="s">
        <v>332</v>
      </c>
      <c r="B43" s="38"/>
      <c r="C43" s="39"/>
      <c r="D43" s="39"/>
      <c r="E43" s="39"/>
      <c r="F43" s="39"/>
      <c r="G43" s="39"/>
      <c r="H43" s="39"/>
      <c r="I43" s="39"/>
      <c r="J43" s="39"/>
      <c r="K43" s="39"/>
      <c r="L43" s="39"/>
    </row>
    <row r="44" spans="1:12" ht="42" customHeight="1">
      <c r="A44" s="38" t="s">
        <v>333</v>
      </c>
      <c r="B44" s="38"/>
      <c r="C44" s="39"/>
      <c r="D44" s="39"/>
      <c r="E44" s="39"/>
      <c r="F44" s="39"/>
      <c r="G44" s="39"/>
      <c r="H44" s="39"/>
      <c r="I44" s="39"/>
      <c r="J44" s="39"/>
      <c r="K44" s="39"/>
      <c r="L44" s="39"/>
    </row>
    <row r="45" spans="1:12" ht="42" customHeight="1">
      <c r="A45" s="38" t="s">
        <v>334</v>
      </c>
      <c r="B45" s="38"/>
      <c r="C45" s="39"/>
      <c r="D45" s="39"/>
      <c r="E45" s="39"/>
      <c r="F45" s="39"/>
      <c r="G45" s="39"/>
      <c r="H45" s="39"/>
      <c r="I45" s="39"/>
      <c r="J45" s="39"/>
      <c r="K45" s="39"/>
      <c r="L45" s="39"/>
    </row>
    <row r="46" spans="1:12" ht="42" customHeight="1">
      <c r="A46" s="38" t="s">
        <v>335</v>
      </c>
      <c r="B46" s="38"/>
      <c r="C46" s="39"/>
      <c r="D46" s="39"/>
      <c r="E46" s="39"/>
      <c r="F46" s="39"/>
      <c r="G46" s="39"/>
      <c r="H46" s="39"/>
      <c r="I46" s="39"/>
      <c r="J46" s="39"/>
      <c r="K46" s="39"/>
      <c r="L46" s="39"/>
    </row>
    <row r="47" spans="1:12" ht="42" customHeight="1">
      <c r="A47" s="38" t="s">
        <v>336</v>
      </c>
      <c r="B47" s="38"/>
      <c r="C47" s="39"/>
      <c r="D47" s="39"/>
      <c r="E47" s="39"/>
      <c r="F47" s="39"/>
      <c r="G47" s="39"/>
      <c r="H47" s="39"/>
      <c r="I47" s="39"/>
      <c r="J47" s="39"/>
      <c r="K47" s="39"/>
      <c r="L47" s="39"/>
    </row>
    <row r="48" spans="1:12" ht="42" customHeight="1">
      <c r="A48" s="38" t="s">
        <v>337</v>
      </c>
      <c r="B48" s="38"/>
      <c r="C48" s="39"/>
      <c r="D48" s="39"/>
      <c r="E48" s="39"/>
      <c r="F48" s="39"/>
      <c r="G48" s="39"/>
      <c r="H48" s="39"/>
      <c r="I48" s="39"/>
      <c r="J48" s="39"/>
      <c r="K48" s="39"/>
      <c r="L48" s="39"/>
    </row>
    <row r="49" spans="1:12" ht="42" customHeight="1">
      <c r="A49" s="38" t="s">
        <v>338</v>
      </c>
      <c r="B49" s="38"/>
      <c r="C49" s="39"/>
      <c r="D49" s="39"/>
      <c r="E49" s="39"/>
      <c r="F49" s="39"/>
      <c r="G49" s="39"/>
      <c r="H49" s="39"/>
      <c r="I49" s="39"/>
      <c r="J49" s="39"/>
      <c r="K49" s="39"/>
      <c r="L49" s="39"/>
    </row>
    <row r="50" spans="1:12" ht="42" customHeight="1">
      <c r="A50" s="38" t="s">
        <v>339</v>
      </c>
      <c r="B50" s="38"/>
      <c r="C50" s="39"/>
      <c r="D50" s="39"/>
      <c r="E50" s="39"/>
      <c r="F50" s="39"/>
      <c r="G50" s="39"/>
      <c r="H50" s="39"/>
      <c r="I50" s="39"/>
      <c r="J50" s="39"/>
      <c r="K50" s="39"/>
      <c r="L50" s="39"/>
    </row>
    <row r="51" spans="1:12" ht="21.75">
      <c r="A51" s="3"/>
      <c r="B51" s="3"/>
      <c r="C51" s="3"/>
      <c r="D51" s="3"/>
      <c r="E51" s="3"/>
      <c r="F51" s="3"/>
      <c r="G51" s="3"/>
      <c r="H51" s="3"/>
      <c r="I51" s="3"/>
      <c r="J51" s="3"/>
      <c r="K51" s="3"/>
      <c r="L51" s="3"/>
    </row>
    <row r="52" spans="1:12" ht="21.75">
      <c r="A52" s="3"/>
      <c r="B52" s="3"/>
      <c r="C52" s="3"/>
      <c r="D52" s="3"/>
      <c r="E52" s="3"/>
      <c r="F52" s="3"/>
      <c r="G52" s="3"/>
      <c r="H52" s="3"/>
      <c r="I52" s="3"/>
      <c r="J52" s="3"/>
      <c r="K52" s="3"/>
      <c r="L52" s="3"/>
    </row>
    <row r="53" spans="1:12" ht="21.75">
      <c r="A53" s="3"/>
      <c r="B53" s="3"/>
      <c r="C53" s="3"/>
      <c r="D53" s="3"/>
      <c r="E53" s="3"/>
      <c r="F53" s="3"/>
      <c r="G53" s="3"/>
      <c r="H53" s="3"/>
      <c r="I53" s="3"/>
      <c r="J53" s="3"/>
      <c r="K53" s="3"/>
      <c r="L53" s="3"/>
    </row>
    <row r="54" spans="1:12" ht="21.75">
      <c r="A54" s="3"/>
      <c r="B54" s="3"/>
      <c r="C54" s="3"/>
      <c r="D54" s="3"/>
      <c r="E54" s="3"/>
      <c r="F54" s="3"/>
      <c r="G54" s="3"/>
      <c r="H54" s="3"/>
      <c r="I54" s="3"/>
      <c r="J54" s="3"/>
      <c r="K54" s="3"/>
      <c r="L54" s="3"/>
    </row>
    <row r="55" spans="1:12" ht="21.75">
      <c r="A55" s="3"/>
      <c r="B55" s="3"/>
      <c r="C55" s="3"/>
      <c r="D55" s="3"/>
      <c r="E55" s="3"/>
      <c r="F55" s="3"/>
      <c r="G55" s="3"/>
      <c r="H55" s="3"/>
      <c r="I55" s="3"/>
      <c r="J55" s="3"/>
      <c r="K55" s="3"/>
      <c r="L55" s="3"/>
    </row>
    <row r="56" spans="1:12" ht="21.75">
      <c r="A56" s="3"/>
      <c r="B56" s="3"/>
      <c r="C56" s="3"/>
      <c r="D56" s="3"/>
      <c r="E56" s="3"/>
      <c r="F56" s="3"/>
      <c r="G56" s="3"/>
      <c r="H56" s="3"/>
      <c r="I56" s="3"/>
      <c r="J56" s="3"/>
      <c r="K56" s="3"/>
      <c r="L56" s="3"/>
    </row>
    <row r="57" spans="1:12" ht="21.75">
      <c r="A57" s="3"/>
      <c r="B57" s="3"/>
      <c r="C57" s="3"/>
      <c r="D57" s="3"/>
      <c r="E57" s="3"/>
      <c r="F57" s="3"/>
      <c r="G57" s="3"/>
      <c r="H57" s="3"/>
      <c r="I57" s="3"/>
      <c r="J57" s="3"/>
      <c r="K57" s="3"/>
      <c r="L57" s="3"/>
    </row>
    <row r="58" spans="1:12" ht="21.75">
      <c r="A58" s="3"/>
      <c r="B58" s="3"/>
      <c r="C58" s="3"/>
      <c r="D58" s="3"/>
      <c r="E58" s="3"/>
      <c r="F58" s="3"/>
      <c r="G58" s="3"/>
      <c r="H58" s="3"/>
      <c r="I58" s="3"/>
      <c r="J58" s="3"/>
      <c r="K58" s="3"/>
      <c r="L58" s="3"/>
    </row>
    <row r="59" spans="1:12" ht="21.75">
      <c r="A59" s="3"/>
      <c r="B59" s="3"/>
      <c r="C59" s="3"/>
      <c r="D59" s="3"/>
      <c r="E59" s="3"/>
      <c r="F59" s="3"/>
      <c r="G59" s="3"/>
      <c r="H59" s="3"/>
      <c r="I59" s="3"/>
      <c r="J59" s="3"/>
      <c r="K59" s="3"/>
      <c r="L59" s="3"/>
    </row>
    <row r="60" spans="1:12">
      <c r="A60" s="27" t="s">
        <v>342</v>
      </c>
      <c r="B60" s="27"/>
      <c r="C60" s="27"/>
      <c r="D60" s="27"/>
      <c r="E60" s="27"/>
      <c r="F60" s="27"/>
      <c r="G60" s="27"/>
      <c r="H60" s="27"/>
      <c r="I60" s="27"/>
      <c r="J60" s="27"/>
      <c r="K60" s="27"/>
      <c r="L60" s="27"/>
    </row>
    <row r="61" spans="1:12">
      <c r="A61" s="27"/>
      <c r="B61" s="27"/>
      <c r="C61" s="27"/>
      <c r="D61" s="27"/>
      <c r="E61" s="27"/>
      <c r="F61" s="27"/>
      <c r="G61" s="27"/>
      <c r="H61" s="27"/>
      <c r="I61" s="27"/>
      <c r="J61" s="27"/>
      <c r="K61" s="27"/>
      <c r="L61" s="27"/>
    </row>
    <row r="62" spans="1:12">
      <c r="A62" s="27"/>
      <c r="B62" s="27"/>
      <c r="C62" s="27"/>
      <c r="D62" s="27"/>
      <c r="E62" s="27"/>
      <c r="F62" s="27"/>
      <c r="G62" s="27"/>
      <c r="H62" s="27"/>
      <c r="I62" s="27"/>
      <c r="J62" s="27"/>
      <c r="K62" s="27"/>
      <c r="L62" s="27"/>
    </row>
  </sheetData>
  <mergeCells count="53">
    <mergeCell ref="A1:L2"/>
    <mergeCell ref="A8:L8"/>
    <mergeCell ref="A9:B9"/>
    <mergeCell ref="C9:L9"/>
    <mergeCell ref="A10:B10"/>
    <mergeCell ref="C10:L10"/>
    <mergeCell ref="A11:B11"/>
    <mergeCell ref="C11:L11"/>
    <mergeCell ref="A12:B12"/>
    <mergeCell ref="C12:L12"/>
    <mergeCell ref="A13:B13"/>
    <mergeCell ref="C13:L13"/>
    <mergeCell ref="A14:B14"/>
    <mergeCell ref="C14:L14"/>
    <mergeCell ref="A15:B15"/>
    <mergeCell ref="C15:L15"/>
    <mergeCell ref="A16:B16"/>
    <mergeCell ref="C16:L16"/>
    <mergeCell ref="A25:L25"/>
    <mergeCell ref="A26:B26"/>
    <mergeCell ref="C26:L26"/>
    <mergeCell ref="A27:B27"/>
    <mergeCell ref="C27:L27"/>
    <mergeCell ref="A28:B28"/>
    <mergeCell ref="C28:L28"/>
    <mergeCell ref="A29:B29"/>
    <mergeCell ref="C29:L29"/>
    <mergeCell ref="A30:B30"/>
    <mergeCell ref="C30:L30"/>
    <mergeCell ref="A31:B31"/>
    <mergeCell ref="C31:L31"/>
    <mergeCell ref="A32:B32"/>
    <mergeCell ref="C32:L32"/>
    <mergeCell ref="A33:B33"/>
    <mergeCell ref="C33:L33"/>
    <mergeCell ref="A42:L42"/>
    <mergeCell ref="A43:B43"/>
    <mergeCell ref="C43:L43"/>
    <mergeCell ref="A44:B44"/>
    <mergeCell ref="C44:L44"/>
    <mergeCell ref="A45:B45"/>
    <mergeCell ref="C45:L45"/>
    <mergeCell ref="A46:B46"/>
    <mergeCell ref="C46:L46"/>
    <mergeCell ref="A47:B47"/>
    <mergeCell ref="C47:L47"/>
    <mergeCell ref="A60:L62"/>
    <mergeCell ref="A48:B48"/>
    <mergeCell ref="C48:L48"/>
    <mergeCell ref="A49:B49"/>
    <mergeCell ref="C49:L49"/>
    <mergeCell ref="A50:B50"/>
    <mergeCell ref="C50:L5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9"/>
  <sheetViews>
    <sheetView workbookViewId="0">
      <selection activeCell="G5" sqref="G5"/>
    </sheetView>
  </sheetViews>
  <sheetFormatPr defaultRowHeight="14.25"/>
  <cols>
    <col min="1" max="1" width="6" customWidth="1"/>
    <col min="2" max="2" width="26" customWidth="1"/>
    <col min="3" max="3" width="48" customWidth="1"/>
    <col min="4" max="4" width="38" customWidth="1"/>
    <col min="5" max="11" width="12" customWidth="1"/>
    <col min="12" max="12" width="36" customWidth="1"/>
    <col min="13" max="13" width="40" customWidth="1"/>
  </cols>
  <sheetData>
    <row r="1" spans="1:13" ht="27.95" customHeight="1">
      <c r="A1" s="28" t="s">
        <v>52</v>
      </c>
      <c r="B1" s="28"/>
      <c r="C1" s="28"/>
      <c r="D1" s="28"/>
      <c r="E1" s="28"/>
      <c r="F1" s="28"/>
      <c r="G1" s="28"/>
      <c r="H1" s="28"/>
      <c r="I1" s="28"/>
      <c r="J1" s="28"/>
      <c r="K1" s="28"/>
      <c r="L1" s="28"/>
      <c r="M1" s="28"/>
    </row>
    <row r="2" spans="1:13" ht="27.95" customHeight="1">
      <c r="A2" s="28"/>
      <c r="B2" s="28"/>
      <c r="C2" s="28"/>
      <c r="D2" s="28"/>
      <c r="E2" s="28"/>
      <c r="F2" s="28"/>
      <c r="G2" s="28"/>
      <c r="H2" s="28"/>
      <c r="I2" s="28"/>
      <c r="J2" s="28"/>
      <c r="K2" s="28"/>
      <c r="L2" s="28"/>
      <c r="M2" s="28"/>
    </row>
    <row r="3" spans="1:13" ht="20.100000000000001" customHeight="1">
      <c r="A3" s="3"/>
      <c r="B3" s="3"/>
      <c r="C3" s="3"/>
      <c r="D3" s="3"/>
      <c r="E3" s="3"/>
      <c r="F3" s="3"/>
      <c r="G3" s="3"/>
      <c r="H3" s="3"/>
      <c r="I3" s="3"/>
      <c r="J3" s="3"/>
      <c r="K3" s="3"/>
      <c r="L3" s="3"/>
      <c r="M3" s="3"/>
    </row>
    <row r="4" spans="1:13" ht="38.1" customHeight="1">
      <c r="A4" s="15" t="s">
        <v>53</v>
      </c>
      <c r="B4" s="15" t="s">
        <v>54</v>
      </c>
      <c r="C4" s="15" t="s">
        <v>55</v>
      </c>
      <c r="D4" s="15" t="s">
        <v>56</v>
      </c>
      <c r="E4" s="15" t="s">
        <v>57</v>
      </c>
      <c r="F4" s="15" t="s">
        <v>58</v>
      </c>
      <c r="G4" s="15" t="s">
        <v>59</v>
      </c>
      <c r="H4" s="15" t="s">
        <v>60</v>
      </c>
      <c r="I4" s="15" t="s">
        <v>61</v>
      </c>
      <c r="J4" s="15" t="s">
        <v>62</v>
      </c>
      <c r="K4" s="15" t="s">
        <v>63</v>
      </c>
      <c r="L4" s="15" t="s">
        <v>64</v>
      </c>
      <c r="M4" s="15" t="s">
        <v>65</v>
      </c>
    </row>
    <row r="5" spans="1:13" ht="57.95" customHeight="1">
      <c r="A5" s="4">
        <v>1</v>
      </c>
      <c r="B5" s="4" t="s">
        <v>66</v>
      </c>
      <c r="C5" s="19" t="s">
        <v>67</v>
      </c>
      <c r="D5" s="19" t="s">
        <v>68</v>
      </c>
      <c r="E5" s="5"/>
      <c r="F5" s="5">
        <v>2</v>
      </c>
      <c r="G5" s="5"/>
      <c r="H5" s="6" t="str">
        <f t="shared" ref="H5:H36" si="0">IF(E5="","",E5*F5)</f>
        <v/>
      </c>
      <c r="I5" s="6">
        <f t="shared" ref="I5:I36" si="1">5*F5</f>
        <v>10</v>
      </c>
      <c r="J5" s="6" t="str">
        <f t="shared" ref="J5:J36" si="2">IF(E5="","",5-E5)</f>
        <v/>
      </c>
      <c r="K5" s="6" t="str">
        <f t="shared" ref="K5:K36" si="3">IF(E5="","",IF(E5&lt;=2,"Hoog",IF(E5=3,"Middel","Laag")))</f>
        <v/>
      </c>
      <c r="L5" s="7"/>
      <c r="M5" s="8"/>
    </row>
    <row r="6" spans="1:13" ht="57.95" customHeight="1">
      <c r="A6" s="4">
        <v>2</v>
      </c>
      <c r="B6" s="4" t="s">
        <v>66</v>
      </c>
      <c r="C6" s="19" t="s">
        <v>69</v>
      </c>
      <c r="D6" s="19" t="s">
        <v>70</v>
      </c>
      <c r="E6" s="5"/>
      <c r="F6" s="5">
        <v>2</v>
      </c>
      <c r="G6" s="5"/>
      <c r="H6" s="6" t="str">
        <f t="shared" si="0"/>
        <v/>
      </c>
      <c r="I6" s="6">
        <f t="shared" si="1"/>
        <v>10</v>
      </c>
      <c r="J6" s="6" t="str">
        <f t="shared" si="2"/>
        <v/>
      </c>
      <c r="K6" s="6" t="str">
        <f t="shared" si="3"/>
        <v/>
      </c>
      <c r="L6" s="7"/>
      <c r="M6" s="8"/>
    </row>
    <row r="7" spans="1:13" ht="57.95" customHeight="1">
      <c r="A7" s="4">
        <v>3</v>
      </c>
      <c r="B7" s="4" t="s">
        <v>66</v>
      </c>
      <c r="C7" s="19" t="s">
        <v>71</v>
      </c>
      <c r="D7" s="19" t="s">
        <v>72</v>
      </c>
      <c r="E7" s="5"/>
      <c r="F7" s="5">
        <v>2</v>
      </c>
      <c r="G7" s="5"/>
      <c r="H7" s="6" t="str">
        <f t="shared" si="0"/>
        <v/>
      </c>
      <c r="I7" s="6">
        <f t="shared" si="1"/>
        <v>10</v>
      </c>
      <c r="J7" s="6" t="str">
        <f t="shared" si="2"/>
        <v/>
      </c>
      <c r="K7" s="6" t="str">
        <f t="shared" si="3"/>
        <v/>
      </c>
      <c r="L7" s="7"/>
      <c r="M7" s="8"/>
    </row>
    <row r="8" spans="1:13" ht="57.95" customHeight="1">
      <c r="A8" s="4">
        <v>4</v>
      </c>
      <c r="B8" s="4" t="s">
        <v>66</v>
      </c>
      <c r="C8" s="19" t="s">
        <v>73</v>
      </c>
      <c r="D8" s="19" t="s">
        <v>74</v>
      </c>
      <c r="E8" s="5"/>
      <c r="F8" s="5">
        <v>2</v>
      </c>
      <c r="G8" s="5"/>
      <c r="H8" s="6" t="str">
        <f t="shared" si="0"/>
        <v/>
      </c>
      <c r="I8" s="6">
        <f t="shared" si="1"/>
        <v>10</v>
      </c>
      <c r="J8" s="6" t="str">
        <f t="shared" si="2"/>
        <v/>
      </c>
      <c r="K8" s="6" t="str">
        <f t="shared" si="3"/>
        <v/>
      </c>
      <c r="L8" s="7"/>
      <c r="M8" s="8"/>
    </row>
    <row r="9" spans="1:13" ht="57.95" customHeight="1">
      <c r="A9" s="4">
        <v>5</v>
      </c>
      <c r="B9" s="4" t="s">
        <v>66</v>
      </c>
      <c r="C9" s="19" t="s">
        <v>75</v>
      </c>
      <c r="D9" s="19" t="s">
        <v>76</v>
      </c>
      <c r="E9" s="5"/>
      <c r="F9" s="5">
        <v>2</v>
      </c>
      <c r="G9" s="5"/>
      <c r="H9" s="6" t="str">
        <f t="shared" si="0"/>
        <v/>
      </c>
      <c r="I9" s="6">
        <f t="shared" si="1"/>
        <v>10</v>
      </c>
      <c r="J9" s="6" t="str">
        <f t="shared" si="2"/>
        <v/>
      </c>
      <c r="K9" s="6" t="str">
        <f t="shared" si="3"/>
        <v/>
      </c>
      <c r="L9" s="7"/>
      <c r="M9" s="8"/>
    </row>
    <row r="10" spans="1:13" ht="57.95" customHeight="1">
      <c r="A10" s="4">
        <v>6</v>
      </c>
      <c r="B10" s="4" t="s">
        <v>77</v>
      </c>
      <c r="C10" s="19" t="s">
        <v>78</v>
      </c>
      <c r="D10" s="19" t="s">
        <v>79</v>
      </c>
      <c r="E10" s="5"/>
      <c r="F10" s="5">
        <v>2</v>
      </c>
      <c r="G10" s="5"/>
      <c r="H10" s="6" t="str">
        <f t="shared" si="0"/>
        <v/>
      </c>
      <c r="I10" s="6">
        <f t="shared" si="1"/>
        <v>10</v>
      </c>
      <c r="J10" s="6" t="str">
        <f t="shared" si="2"/>
        <v/>
      </c>
      <c r="K10" s="6" t="str">
        <f t="shared" si="3"/>
        <v/>
      </c>
      <c r="L10" s="7"/>
      <c r="M10" s="8"/>
    </row>
    <row r="11" spans="1:13" ht="57.95" customHeight="1">
      <c r="A11" s="4">
        <v>7</v>
      </c>
      <c r="B11" s="4" t="s">
        <v>77</v>
      </c>
      <c r="C11" s="19" t="s">
        <v>80</v>
      </c>
      <c r="D11" s="19" t="s">
        <v>81</v>
      </c>
      <c r="E11" s="5"/>
      <c r="F11" s="5">
        <v>2</v>
      </c>
      <c r="G11" s="5"/>
      <c r="H11" s="6" t="str">
        <f t="shared" si="0"/>
        <v/>
      </c>
      <c r="I11" s="6">
        <f t="shared" si="1"/>
        <v>10</v>
      </c>
      <c r="J11" s="6" t="str">
        <f t="shared" si="2"/>
        <v/>
      </c>
      <c r="K11" s="6" t="str">
        <f t="shared" si="3"/>
        <v/>
      </c>
      <c r="L11" s="7"/>
      <c r="M11" s="8"/>
    </row>
    <row r="12" spans="1:13" ht="57.95" customHeight="1">
      <c r="A12" s="4">
        <v>8</v>
      </c>
      <c r="B12" s="4" t="s">
        <v>77</v>
      </c>
      <c r="C12" s="19" t="s">
        <v>82</v>
      </c>
      <c r="D12" s="19" t="s">
        <v>83</v>
      </c>
      <c r="E12" s="5"/>
      <c r="F12" s="5">
        <v>2</v>
      </c>
      <c r="G12" s="5"/>
      <c r="H12" s="6" t="str">
        <f t="shared" si="0"/>
        <v/>
      </c>
      <c r="I12" s="6">
        <f t="shared" si="1"/>
        <v>10</v>
      </c>
      <c r="J12" s="6" t="str">
        <f t="shared" si="2"/>
        <v/>
      </c>
      <c r="K12" s="6" t="str">
        <f t="shared" si="3"/>
        <v/>
      </c>
      <c r="L12" s="7"/>
      <c r="M12" s="8"/>
    </row>
    <row r="13" spans="1:13" ht="57.95" customHeight="1">
      <c r="A13" s="4">
        <v>9</v>
      </c>
      <c r="B13" s="4" t="s">
        <v>77</v>
      </c>
      <c r="C13" s="19" t="s">
        <v>84</v>
      </c>
      <c r="D13" s="19" t="s">
        <v>85</v>
      </c>
      <c r="E13" s="5"/>
      <c r="F13" s="5">
        <v>2</v>
      </c>
      <c r="G13" s="5"/>
      <c r="H13" s="6" t="str">
        <f t="shared" si="0"/>
        <v/>
      </c>
      <c r="I13" s="6">
        <f t="shared" si="1"/>
        <v>10</v>
      </c>
      <c r="J13" s="6" t="str">
        <f t="shared" si="2"/>
        <v/>
      </c>
      <c r="K13" s="6" t="str">
        <f t="shared" si="3"/>
        <v/>
      </c>
      <c r="L13" s="7"/>
      <c r="M13" s="8"/>
    </row>
    <row r="14" spans="1:13" ht="57.95" customHeight="1">
      <c r="A14" s="4">
        <v>10</v>
      </c>
      <c r="B14" s="4" t="s">
        <v>77</v>
      </c>
      <c r="C14" s="19" t="s">
        <v>86</v>
      </c>
      <c r="D14" s="19" t="s">
        <v>87</v>
      </c>
      <c r="E14" s="5"/>
      <c r="F14" s="5">
        <v>2</v>
      </c>
      <c r="G14" s="5"/>
      <c r="H14" s="6" t="str">
        <f t="shared" si="0"/>
        <v/>
      </c>
      <c r="I14" s="6">
        <f t="shared" si="1"/>
        <v>10</v>
      </c>
      <c r="J14" s="6" t="str">
        <f t="shared" si="2"/>
        <v/>
      </c>
      <c r="K14" s="6" t="str">
        <f t="shared" si="3"/>
        <v/>
      </c>
      <c r="L14" s="7"/>
      <c r="M14" s="8"/>
    </row>
    <row r="15" spans="1:13" ht="57.95" customHeight="1">
      <c r="A15" s="4">
        <v>11</v>
      </c>
      <c r="B15" s="4" t="s">
        <v>88</v>
      </c>
      <c r="C15" s="19" t="s">
        <v>89</v>
      </c>
      <c r="D15" s="19" t="s">
        <v>90</v>
      </c>
      <c r="E15" s="5"/>
      <c r="F15" s="5">
        <v>2</v>
      </c>
      <c r="G15" s="5"/>
      <c r="H15" s="6" t="str">
        <f t="shared" si="0"/>
        <v/>
      </c>
      <c r="I15" s="6">
        <f t="shared" si="1"/>
        <v>10</v>
      </c>
      <c r="J15" s="6" t="str">
        <f t="shared" si="2"/>
        <v/>
      </c>
      <c r="K15" s="6" t="str">
        <f t="shared" si="3"/>
        <v/>
      </c>
      <c r="L15" s="7"/>
      <c r="M15" s="8"/>
    </row>
    <row r="16" spans="1:13" ht="57.95" customHeight="1">
      <c r="A16" s="4">
        <v>12</v>
      </c>
      <c r="B16" s="4" t="s">
        <v>88</v>
      </c>
      <c r="C16" s="19" t="s">
        <v>91</v>
      </c>
      <c r="D16" s="19" t="s">
        <v>92</v>
      </c>
      <c r="E16" s="5"/>
      <c r="F16" s="5">
        <v>2</v>
      </c>
      <c r="G16" s="5"/>
      <c r="H16" s="6" t="str">
        <f t="shared" si="0"/>
        <v/>
      </c>
      <c r="I16" s="6">
        <f t="shared" si="1"/>
        <v>10</v>
      </c>
      <c r="J16" s="6" t="str">
        <f t="shared" si="2"/>
        <v/>
      </c>
      <c r="K16" s="6" t="str">
        <f t="shared" si="3"/>
        <v/>
      </c>
      <c r="L16" s="7"/>
      <c r="M16" s="8"/>
    </row>
    <row r="17" spans="1:13" ht="57.95" customHeight="1">
      <c r="A17" s="4">
        <v>13</v>
      </c>
      <c r="B17" s="4" t="s">
        <v>88</v>
      </c>
      <c r="C17" s="19" t="s">
        <v>93</v>
      </c>
      <c r="D17" s="19" t="s">
        <v>94</v>
      </c>
      <c r="E17" s="5"/>
      <c r="F17" s="5">
        <v>2</v>
      </c>
      <c r="G17" s="5"/>
      <c r="H17" s="6" t="str">
        <f t="shared" si="0"/>
        <v/>
      </c>
      <c r="I17" s="6">
        <f t="shared" si="1"/>
        <v>10</v>
      </c>
      <c r="J17" s="6" t="str">
        <f t="shared" si="2"/>
        <v/>
      </c>
      <c r="K17" s="6" t="str">
        <f t="shared" si="3"/>
        <v/>
      </c>
      <c r="L17" s="7"/>
      <c r="M17" s="8"/>
    </row>
    <row r="18" spans="1:13" ht="57.95" customHeight="1">
      <c r="A18" s="4">
        <v>14</v>
      </c>
      <c r="B18" s="4" t="s">
        <v>88</v>
      </c>
      <c r="C18" s="19" t="s">
        <v>95</v>
      </c>
      <c r="D18" s="19" t="s">
        <v>96</v>
      </c>
      <c r="E18" s="5"/>
      <c r="F18" s="5">
        <v>2</v>
      </c>
      <c r="G18" s="5"/>
      <c r="H18" s="6" t="str">
        <f t="shared" si="0"/>
        <v/>
      </c>
      <c r="I18" s="6">
        <f t="shared" si="1"/>
        <v>10</v>
      </c>
      <c r="J18" s="6" t="str">
        <f t="shared" si="2"/>
        <v/>
      </c>
      <c r="K18" s="6" t="str">
        <f t="shared" si="3"/>
        <v/>
      </c>
      <c r="L18" s="7"/>
      <c r="M18" s="8"/>
    </row>
    <row r="19" spans="1:13" ht="57.95" customHeight="1">
      <c r="A19" s="4">
        <v>15</v>
      </c>
      <c r="B19" s="4" t="s">
        <v>88</v>
      </c>
      <c r="C19" s="19" t="s">
        <v>97</v>
      </c>
      <c r="D19" s="19" t="s">
        <v>98</v>
      </c>
      <c r="E19" s="5"/>
      <c r="F19" s="5">
        <v>2</v>
      </c>
      <c r="G19" s="5"/>
      <c r="H19" s="6" t="str">
        <f t="shared" si="0"/>
        <v/>
      </c>
      <c r="I19" s="6">
        <f t="shared" si="1"/>
        <v>10</v>
      </c>
      <c r="J19" s="6" t="str">
        <f t="shared" si="2"/>
        <v/>
      </c>
      <c r="K19" s="6" t="str">
        <f t="shared" si="3"/>
        <v/>
      </c>
      <c r="L19" s="7"/>
      <c r="M19" s="8"/>
    </row>
    <row r="20" spans="1:13" ht="57.95" customHeight="1">
      <c r="A20" s="4">
        <v>16</v>
      </c>
      <c r="B20" s="4" t="s">
        <v>99</v>
      </c>
      <c r="C20" s="19" t="s">
        <v>100</v>
      </c>
      <c r="D20" s="19" t="s">
        <v>101</v>
      </c>
      <c r="E20" s="5"/>
      <c r="F20" s="5">
        <v>2</v>
      </c>
      <c r="G20" s="5"/>
      <c r="H20" s="6" t="str">
        <f t="shared" si="0"/>
        <v/>
      </c>
      <c r="I20" s="6">
        <f t="shared" si="1"/>
        <v>10</v>
      </c>
      <c r="J20" s="6" t="str">
        <f t="shared" si="2"/>
        <v/>
      </c>
      <c r="K20" s="6" t="str">
        <f t="shared" si="3"/>
        <v/>
      </c>
      <c r="L20" s="7"/>
      <c r="M20" s="8"/>
    </row>
    <row r="21" spans="1:13" ht="57.95" customHeight="1">
      <c r="A21" s="4">
        <v>17</v>
      </c>
      <c r="B21" s="4" t="s">
        <v>99</v>
      </c>
      <c r="C21" s="19" t="s">
        <v>102</v>
      </c>
      <c r="D21" s="19" t="s">
        <v>103</v>
      </c>
      <c r="E21" s="5"/>
      <c r="F21" s="5">
        <v>2</v>
      </c>
      <c r="G21" s="5"/>
      <c r="H21" s="6" t="str">
        <f t="shared" si="0"/>
        <v/>
      </c>
      <c r="I21" s="6">
        <f t="shared" si="1"/>
        <v>10</v>
      </c>
      <c r="J21" s="6" t="str">
        <f t="shared" si="2"/>
        <v/>
      </c>
      <c r="K21" s="6" t="str">
        <f t="shared" si="3"/>
        <v/>
      </c>
      <c r="L21" s="7"/>
      <c r="M21" s="8"/>
    </row>
    <row r="22" spans="1:13" ht="57.95" customHeight="1">
      <c r="A22" s="4">
        <v>18</v>
      </c>
      <c r="B22" s="4" t="s">
        <v>99</v>
      </c>
      <c r="C22" s="19" t="s">
        <v>104</v>
      </c>
      <c r="D22" s="19" t="s">
        <v>105</v>
      </c>
      <c r="E22" s="5"/>
      <c r="F22" s="5">
        <v>2</v>
      </c>
      <c r="G22" s="5"/>
      <c r="H22" s="6" t="str">
        <f t="shared" si="0"/>
        <v/>
      </c>
      <c r="I22" s="6">
        <f t="shared" si="1"/>
        <v>10</v>
      </c>
      <c r="J22" s="6" t="str">
        <f t="shared" si="2"/>
        <v/>
      </c>
      <c r="K22" s="6" t="str">
        <f t="shared" si="3"/>
        <v/>
      </c>
      <c r="L22" s="7"/>
      <c r="M22" s="8"/>
    </row>
    <row r="23" spans="1:13" ht="57.95" customHeight="1">
      <c r="A23" s="4">
        <v>19</v>
      </c>
      <c r="B23" s="4" t="s">
        <v>99</v>
      </c>
      <c r="C23" s="19" t="s">
        <v>106</v>
      </c>
      <c r="D23" s="19" t="s">
        <v>107</v>
      </c>
      <c r="E23" s="5"/>
      <c r="F23" s="5">
        <v>2</v>
      </c>
      <c r="G23" s="5"/>
      <c r="H23" s="6" t="str">
        <f t="shared" si="0"/>
        <v/>
      </c>
      <c r="I23" s="6">
        <f t="shared" si="1"/>
        <v>10</v>
      </c>
      <c r="J23" s="6" t="str">
        <f t="shared" si="2"/>
        <v/>
      </c>
      <c r="K23" s="6" t="str">
        <f t="shared" si="3"/>
        <v/>
      </c>
      <c r="L23" s="7"/>
      <c r="M23" s="8"/>
    </row>
    <row r="24" spans="1:13" ht="57.95" customHeight="1">
      <c r="A24" s="4">
        <v>20</v>
      </c>
      <c r="B24" s="4" t="s">
        <v>99</v>
      </c>
      <c r="C24" s="19" t="s">
        <v>108</v>
      </c>
      <c r="D24" s="19" t="s">
        <v>109</v>
      </c>
      <c r="E24" s="5"/>
      <c r="F24" s="5">
        <v>2</v>
      </c>
      <c r="G24" s="5"/>
      <c r="H24" s="6" t="str">
        <f t="shared" si="0"/>
        <v/>
      </c>
      <c r="I24" s="6">
        <f t="shared" si="1"/>
        <v>10</v>
      </c>
      <c r="J24" s="6" t="str">
        <f t="shared" si="2"/>
        <v/>
      </c>
      <c r="K24" s="6" t="str">
        <f t="shared" si="3"/>
        <v/>
      </c>
      <c r="L24" s="7"/>
      <c r="M24" s="8"/>
    </row>
    <row r="25" spans="1:13" ht="57.95" customHeight="1">
      <c r="A25" s="4">
        <v>21</v>
      </c>
      <c r="B25" s="4" t="s">
        <v>110</v>
      </c>
      <c r="C25" s="19" t="s">
        <v>111</v>
      </c>
      <c r="D25" s="19" t="s">
        <v>112</v>
      </c>
      <c r="E25" s="5"/>
      <c r="F25" s="5">
        <v>2</v>
      </c>
      <c r="G25" s="5"/>
      <c r="H25" s="6" t="str">
        <f t="shared" si="0"/>
        <v/>
      </c>
      <c r="I25" s="6">
        <f t="shared" si="1"/>
        <v>10</v>
      </c>
      <c r="J25" s="6" t="str">
        <f t="shared" si="2"/>
        <v/>
      </c>
      <c r="K25" s="6" t="str">
        <f t="shared" si="3"/>
        <v/>
      </c>
      <c r="L25" s="7"/>
      <c r="M25" s="8"/>
    </row>
    <row r="26" spans="1:13" ht="57.95" customHeight="1">
      <c r="A26" s="4">
        <v>22</v>
      </c>
      <c r="B26" s="4" t="s">
        <v>110</v>
      </c>
      <c r="C26" s="19" t="s">
        <v>113</v>
      </c>
      <c r="D26" s="19" t="s">
        <v>114</v>
      </c>
      <c r="E26" s="5"/>
      <c r="F26" s="5">
        <v>2</v>
      </c>
      <c r="G26" s="5"/>
      <c r="H26" s="6" t="str">
        <f t="shared" si="0"/>
        <v/>
      </c>
      <c r="I26" s="6">
        <f t="shared" si="1"/>
        <v>10</v>
      </c>
      <c r="J26" s="6" t="str">
        <f t="shared" si="2"/>
        <v/>
      </c>
      <c r="K26" s="6" t="str">
        <f t="shared" si="3"/>
        <v/>
      </c>
      <c r="L26" s="7"/>
      <c r="M26" s="8"/>
    </row>
    <row r="27" spans="1:13" ht="57.95" customHeight="1">
      <c r="A27" s="4">
        <v>23</v>
      </c>
      <c r="B27" s="4" t="s">
        <v>110</v>
      </c>
      <c r="C27" s="19" t="s">
        <v>115</v>
      </c>
      <c r="D27" s="19" t="s">
        <v>116</v>
      </c>
      <c r="E27" s="5"/>
      <c r="F27" s="5">
        <v>2</v>
      </c>
      <c r="G27" s="5"/>
      <c r="H27" s="6" t="str">
        <f t="shared" si="0"/>
        <v/>
      </c>
      <c r="I27" s="6">
        <f t="shared" si="1"/>
        <v>10</v>
      </c>
      <c r="J27" s="6" t="str">
        <f t="shared" si="2"/>
        <v/>
      </c>
      <c r="K27" s="6" t="str">
        <f t="shared" si="3"/>
        <v/>
      </c>
      <c r="L27" s="7"/>
      <c r="M27" s="8"/>
    </row>
    <row r="28" spans="1:13" ht="57.95" customHeight="1">
      <c r="A28" s="4">
        <v>24</v>
      </c>
      <c r="B28" s="4" t="s">
        <v>110</v>
      </c>
      <c r="C28" s="19" t="s">
        <v>117</v>
      </c>
      <c r="D28" s="19" t="s">
        <v>118</v>
      </c>
      <c r="E28" s="5"/>
      <c r="F28" s="5">
        <v>2</v>
      </c>
      <c r="G28" s="5"/>
      <c r="H28" s="6" t="str">
        <f t="shared" si="0"/>
        <v/>
      </c>
      <c r="I28" s="6">
        <f t="shared" si="1"/>
        <v>10</v>
      </c>
      <c r="J28" s="6" t="str">
        <f t="shared" si="2"/>
        <v/>
      </c>
      <c r="K28" s="6" t="str">
        <f t="shared" si="3"/>
        <v/>
      </c>
      <c r="L28" s="7"/>
      <c r="M28" s="8"/>
    </row>
    <row r="29" spans="1:13" ht="57.95" customHeight="1">
      <c r="A29" s="4">
        <v>25</v>
      </c>
      <c r="B29" s="4" t="s">
        <v>110</v>
      </c>
      <c r="C29" s="19" t="s">
        <v>119</v>
      </c>
      <c r="D29" s="19" t="s">
        <v>120</v>
      </c>
      <c r="E29" s="5"/>
      <c r="F29" s="5">
        <v>2</v>
      </c>
      <c r="G29" s="5"/>
      <c r="H29" s="6" t="str">
        <f t="shared" si="0"/>
        <v/>
      </c>
      <c r="I29" s="6">
        <f t="shared" si="1"/>
        <v>10</v>
      </c>
      <c r="J29" s="6" t="str">
        <f t="shared" si="2"/>
        <v/>
      </c>
      <c r="K29" s="6" t="str">
        <f t="shared" si="3"/>
        <v/>
      </c>
      <c r="L29" s="7"/>
      <c r="M29" s="8"/>
    </row>
    <row r="30" spans="1:13" ht="57.95" customHeight="1">
      <c r="A30" s="4">
        <v>26</v>
      </c>
      <c r="B30" s="4" t="s">
        <v>121</v>
      </c>
      <c r="C30" s="19" t="s">
        <v>122</v>
      </c>
      <c r="D30" s="19" t="s">
        <v>123</v>
      </c>
      <c r="E30" s="5"/>
      <c r="F30" s="5">
        <v>2</v>
      </c>
      <c r="G30" s="5"/>
      <c r="H30" s="6" t="str">
        <f t="shared" si="0"/>
        <v/>
      </c>
      <c r="I30" s="6">
        <f t="shared" si="1"/>
        <v>10</v>
      </c>
      <c r="J30" s="6" t="str">
        <f t="shared" si="2"/>
        <v/>
      </c>
      <c r="K30" s="6" t="str">
        <f t="shared" si="3"/>
        <v/>
      </c>
      <c r="L30" s="7"/>
      <c r="M30" s="8"/>
    </row>
    <row r="31" spans="1:13" ht="57.95" customHeight="1">
      <c r="A31" s="4">
        <v>27</v>
      </c>
      <c r="B31" s="4" t="s">
        <v>121</v>
      </c>
      <c r="C31" s="19" t="s">
        <v>124</v>
      </c>
      <c r="D31" s="19" t="s">
        <v>125</v>
      </c>
      <c r="E31" s="5"/>
      <c r="F31" s="5">
        <v>2</v>
      </c>
      <c r="G31" s="5"/>
      <c r="H31" s="6" t="str">
        <f t="shared" si="0"/>
        <v/>
      </c>
      <c r="I31" s="6">
        <f t="shared" si="1"/>
        <v>10</v>
      </c>
      <c r="J31" s="6" t="str">
        <f t="shared" si="2"/>
        <v/>
      </c>
      <c r="K31" s="6" t="str">
        <f t="shared" si="3"/>
        <v/>
      </c>
      <c r="L31" s="7"/>
      <c r="M31" s="8"/>
    </row>
    <row r="32" spans="1:13" ht="57.95" customHeight="1">
      <c r="A32" s="4">
        <v>28</v>
      </c>
      <c r="B32" s="4" t="s">
        <v>121</v>
      </c>
      <c r="C32" s="19" t="s">
        <v>126</v>
      </c>
      <c r="D32" s="19" t="s">
        <v>127</v>
      </c>
      <c r="E32" s="5"/>
      <c r="F32" s="5">
        <v>2</v>
      </c>
      <c r="G32" s="5"/>
      <c r="H32" s="6" t="str">
        <f t="shared" si="0"/>
        <v/>
      </c>
      <c r="I32" s="6">
        <f t="shared" si="1"/>
        <v>10</v>
      </c>
      <c r="J32" s="6" t="str">
        <f t="shared" si="2"/>
        <v/>
      </c>
      <c r="K32" s="6" t="str">
        <f t="shared" si="3"/>
        <v/>
      </c>
      <c r="L32" s="7"/>
      <c r="M32" s="8"/>
    </row>
    <row r="33" spans="1:13" ht="57.95" customHeight="1">
      <c r="A33" s="4">
        <v>29</v>
      </c>
      <c r="B33" s="4" t="s">
        <v>121</v>
      </c>
      <c r="C33" s="19" t="s">
        <v>128</v>
      </c>
      <c r="D33" s="19" t="s">
        <v>129</v>
      </c>
      <c r="E33" s="5"/>
      <c r="F33" s="5">
        <v>2</v>
      </c>
      <c r="G33" s="5"/>
      <c r="H33" s="6" t="str">
        <f t="shared" si="0"/>
        <v/>
      </c>
      <c r="I33" s="6">
        <f t="shared" si="1"/>
        <v>10</v>
      </c>
      <c r="J33" s="6" t="str">
        <f t="shared" si="2"/>
        <v/>
      </c>
      <c r="K33" s="6" t="str">
        <f t="shared" si="3"/>
        <v/>
      </c>
      <c r="L33" s="7"/>
      <c r="M33" s="8"/>
    </row>
    <row r="34" spans="1:13" ht="57.95" customHeight="1">
      <c r="A34" s="4">
        <v>30</v>
      </c>
      <c r="B34" s="4" t="s">
        <v>121</v>
      </c>
      <c r="C34" s="19" t="s">
        <v>130</v>
      </c>
      <c r="D34" s="19" t="s">
        <v>131</v>
      </c>
      <c r="E34" s="5"/>
      <c r="F34" s="5">
        <v>2</v>
      </c>
      <c r="G34" s="5"/>
      <c r="H34" s="6" t="str">
        <f t="shared" si="0"/>
        <v/>
      </c>
      <c r="I34" s="6">
        <f t="shared" si="1"/>
        <v>10</v>
      </c>
      <c r="J34" s="6" t="str">
        <f t="shared" si="2"/>
        <v/>
      </c>
      <c r="K34" s="6" t="str">
        <f t="shared" si="3"/>
        <v/>
      </c>
      <c r="L34" s="7"/>
      <c r="M34" s="8"/>
    </row>
    <row r="35" spans="1:13" ht="57.95" customHeight="1">
      <c r="A35" s="4">
        <v>31</v>
      </c>
      <c r="B35" s="4" t="s">
        <v>132</v>
      </c>
      <c r="C35" s="19" t="s">
        <v>133</v>
      </c>
      <c r="D35" s="19" t="s">
        <v>134</v>
      </c>
      <c r="E35" s="5"/>
      <c r="F35" s="5">
        <v>2</v>
      </c>
      <c r="G35" s="5"/>
      <c r="H35" s="6" t="str">
        <f t="shared" si="0"/>
        <v/>
      </c>
      <c r="I35" s="6">
        <f t="shared" si="1"/>
        <v>10</v>
      </c>
      <c r="J35" s="6" t="str">
        <f t="shared" si="2"/>
        <v/>
      </c>
      <c r="K35" s="6" t="str">
        <f t="shared" si="3"/>
        <v/>
      </c>
      <c r="L35" s="7"/>
      <c r="M35" s="8"/>
    </row>
    <row r="36" spans="1:13" ht="57.95" customHeight="1">
      <c r="A36" s="4">
        <v>32</v>
      </c>
      <c r="B36" s="4" t="s">
        <v>132</v>
      </c>
      <c r="C36" s="19" t="s">
        <v>135</v>
      </c>
      <c r="D36" s="19" t="s">
        <v>136</v>
      </c>
      <c r="E36" s="5"/>
      <c r="F36" s="5">
        <v>2</v>
      </c>
      <c r="G36" s="5"/>
      <c r="H36" s="6" t="str">
        <f t="shared" si="0"/>
        <v/>
      </c>
      <c r="I36" s="6">
        <f t="shared" si="1"/>
        <v>10</v>
      </c>
      <c r="J36" s="6" t="str">
        <f t="shared" si="2"/>
        <v/>
      </c>
      <c r="K36" s="6" t="str">
        <f t="shared" si="3"/>
        <v/>
      </c>
      <c r="L36" s="7"/>
      <c r="M36" s="8"/>
    </row>
    <row r="37" spans="1:13" ht="57.95" customHeight="1">
      <c r="A37" s="4">
        <v>33</v>
      </c>
      <c r="B37" s="4" t="s">
        <v>132</v>
      </c>
      <c r="C37" s="19" t="s">
        <v>137</v>
      </c>
      <c r="D37" s="19" t="s">
        <v>138</v>
      </c>
      <c r="E37" s="5"/>
      <c r="F37" s="5">
        <v>2</v>
      </c>
      <c r="G37" s="5"/>
      <c r="H37" s="6" t="str">
        <f t="shared" ref="H37:H54" si="4">IF(E37="","",E37*F37)</f>
        <v/>
      </c>
      <c r="I37" s="6">
        <f t="shared" ref="I37:I54" si="5">5*F37</f>
        <v>10</v>
      </c>
      <c r="J37" s="6" t="str">
        <f t="shared" ref="J37:J54" si="6">IF(E37="","",5-E37)</f>
        <v/>
      </c>
      <c r="K37" s="6" t="str">
        <f t="shared" ref="K37:K54" si="7">IF(E37="","",IF(E37&lt;=2,"Hoog",IF(E37=3,"Middel","Laag")))</f>
        <v/>
      </c>
      <c r="L37" s="7"/>
      <c r="M37" s="8"/>
    </row>
    <row r="38" spans="1:13" ht="57.95" customHeight="1">
      <c r="A38" s="4">
        <v>34</v>
      </c>
      <c r="B38" s="4" t="s">
        <v>132</v>
      </c>
      <c r="C38" s="19" t="s">
        <v>139</v>
      </c>
      <c r="D38" s="19" t="s">
        <v>140</v>
      </c>
      <c r="E38" s="5"/>
      <c r="F38" s="5">
        <v>2</v>
      </c>
      <c r="G38" s="5"/>
      <c r="H38" s="6" t="str">
        <f t="shared" si="4"/>
        <v/>
      </c>
      <c r="I38" s="6">
        <f t="shared" si="5"/>
        <v>10</v>
      </c>
      <c r="J38" s="6" t="str">
        <f t="shared" si="6"/>
        <v/>
      </c>
      <c r="K38" s="6" t="str">
        <f t="shared" si="7"/>
        <v/>
      </c>
      <c r="L38" s="7"/>
      <c r="M38" s="8"/>
    </row>
    <row r="39" spans="1:13" ht="57.95" customHeight="1">
      <c r="A39" s="4">
        <v>35</v>
      </c>
      <c r="B39" s="4" t="s">
        <v>132</v>
      </c>
      <c r="C39" s="19" t="s">
        <v>141</v>
      </c>
      <c r="D39" s="19" t="s">
        <v>142</v>
      </c>
      <c r="E39" s="5"/>
      <c r="F39" s="5">
        <v>2</v>
      </c>
      <c r="G39" s="5"/>
      <c r="H39" s="6" t="str">
        <f t="shared" si="4"/>
        <v/>
      </c>
      <c r="I39" s="6">
        <f t="shared" si="5"/>
        <v>10</v>
      </c>
      <c r="J39" s="6" t="str">
        <f t="shared" si="6"/>
        <v/>
      </c>
      <c r="K39" s="6" t="str">
        <f t="shared" si="7"/>
        <v/>
      </c>
      <c r="L39" s="7"/>
      <c r="M39" s="8"/>
    </row>
    <row r="40" spans="1:13" ht="57.95" customHeight="1">
      <c r="A40" s="4">
        <v>36</v>
      </c>
      <c r="B40" s="4" t="s">
        <v>143</v>
      </c>
      <c r="C40" s="19" t="s">
        <v>144</v>
      </c>
      <c r="D40" s="19" t="s">
        <v>145</v>
      </c>
      <c r="E40" s="5"/>
      <c r="F40" s="5">
        <v>2</v>
      </c>
      <c r="G40" s="5"/>
      <c r="H40" s="6" t="str">
        <f t="shared" si="4"/>
        <v/>
      </c>
      <c r="I40" s="6">
        <f t="shared" si="5"/>
        <v>10</v>
      </c>
      <c r="J40" s="6" t="str">
        <f t="shared" si="6"/>
        <v/>
      </c>
      <c r="K40" s="6" t="str">
        <f t="shared" si="7"/>
        <v/>
      </c>
      <c r="L40" s="7"/>
      <c r="M40" s="8"/>
    </row>
    <row r="41" spans="1:13" ht="57.95" customHeight="1">
      <c r="A41" s="4">
        <v>37</v>
      </c>
      <c r="B41" s="4" t="s">
        <v>143</v>
      </c>
      <c r="C41" s="19" t="s">
        <v>146</v>
      </c>
      <c r="D41" s="19" t="s">
        <v>147</v>
      </c>
      <c r="E41" s="5"/>
      <c r="F41" s="5">
        <v>2</v>
      </c>
      <c r="G41" s="5"/>
      <c r="H41" s="6" t="str">
        <f t="shared" si="4"/>
        <v/>
      </c>
      <c r="I41" s="6">
        <f t="shared" si="5"/>
        <v>10</v>
      </c>
      <c r="J41" s="6" t="str">
        <f t="shared" si="6"/>
        <v/>
      </c>
      <c r="K41" s="6" t="str">
        <f t="shared" si="7"/>
        <v/>
      </c>
      <c r="L41" s="7"/>
      <c r="M41" s="8"/>
    </row>
    <row r="42" spans="1:13" ht="57.95" customHeight="1">
      <c r="A42" s="4">
        <v>38</v>
      </c>
      <c r="B42" s="4" t="s">
        <v>143</v>
      </c>
      <c r="C42" s="19" t="s">
        <v>148</v>
      </c>
      <c r="D42" s="19" t="s">
        <v>149</v>
      </c>
      <c r="E42" s="5"/>
      <c r="F42" s="5">
        <v>2</v>
      </c>
      <c r="G42" s="5"/>
      <c r="H42" s="6" t="str">
        <f t="shared" si="4"/>
        <v/>
      </c>
      <c r="I42" s="6">
        <f t="shared" si="5"/>
        <v>10</v>
      </c>
      <c r="J42" s="6" t="str">
        <f t="shared" si="6"/>
        <v/>
      </c>
      <c r="K42" s="6" t="str">
        <f t="shared" si="7"/>
        <v/>
      </c>
      <c r="L42" s="7"/>
      <c r="M42" s="8"/>
    </row>
    <row r="43" spans="1:13" ht="57.95" customHeight="1">
      <c r="A43" s="4">
        <v>39</v>
      </c>
      <c r="B43" s="4" t="s">
        <v>143</v>
      </c>
      <c r="C43" s="19" t="s">
        <v>150</v>
      </c>
      <c r="D43" s="19" t="s">
        <v>151</v>
      </c>
      <c r="E43" s="5"/>
      <c r="F43" s="5">
        <v>2</v>
      </c>
      <c r="G43" s="5"/>
      <c r="H43" s="6" t="str">
        <f t="shared" si="4"/>
        <v/>
      </c>
      <c r="I43" s="6">
        <f t="shared" si="5"/>
        <v>10</v>
      </c>
      <c r="J43" s="6" t="str">
        <f t="shared" si="6"/>
        <v/>
      </c>
      <c r="K43" s="6" t="str">
        <f t="shared" si="7"/>
        <v/>
      </c>
      <c r="L43" s="7"/>
      <c r="M43" s="8"/>
    </row>
    <row r="44" spans="1:13" ht="57.95" customHeight="1">
      <c r="A44" s="4">
        <v>40</v>
      </c>
      <c r="B44" s="4" t="s">
        <v>143</v>
      </c>
      <c r="C44" s="19" t="s">
        <v>152</v>
      </c>
      <c r="D44" s="19" t="s">
        <v>153</v>
      </c>
      <c r="E44" s="5"/>
      <c r="F44" s="5">
        <v>2</v>
      </c>
      <c r="G44" s="5"/>
      <c r="H44" s="6" t="str">
        <f t="shared" si="4"/>
        <v/>
      </c>
      <c r="I44" s="6">
        <f t="shared" si="5"/>
        <v>10</v>
      </c>
      <c r="J44" s="6" t="str">
        <f t="shared" si="6"/>
        <v/>
      </c>
      <c r="K44" s="6" t="str">
        <f t="shared" si="7"/>
        <v/>
      </c>
      <c r="L44" s="7"/>
      <c r="M44" s="8"/>
    </row>
    <row r="45" spans="1:13" ht="57.95" customHeight="1">
      <c r="A45" s="4">
        <v>41</v>
      </c>
      <c r="B45" s="4" t="s">
        <v>154</v>
      </c>
      <c r="C45" s="19" t="s">
        <v>155</v>
      </c>
      <c r="D45" s="19" t="s">
        <v>156</v>
      </c>
      <c r="E45" s="5"/>
      <c r="F45" s="5">
        <v>2</v>
      </c>
      <c r="G45" s="5"/>
      <c r="H45" s="6" t="str">
        <f t="shared" si="4"/>
        <v/>
      </c>
      <c r="I45" s="6">
        <f t="shared" si="5"/>
        <v>10</v>
      </c>
      <c r="J45" s="6" t="str">
        <f t="shared" si="6"/>
        <v/>
      </c>
      <c r="K45" s="6" t="str">
        <f t="shared" si="7"/>
        <v/>
      </c>
      <c r="L45" s="7"/>
      <c r="M45" s="8"/>
    </row>
    <row r="46" spans="1:13" ht="57.95" customHeight="1">
      <c r="A46" s="4">
        <v>42</v>
      </c>
      <c r="B46" s="4" t="s">
        <v>154</v>
      </c>
      <c r="C46" s="19" t="s">
        <v>157</v>
      </c>
      <c r="D46" s="19" t="s">
        <v>158</v>
      </c>
      <c r="E46" s="5"/>
      <c r="F46" s="5">
        <v>2</v>
      </c>
      <c r="G46" s="5"/>
      <c r="H46" s="6" t="str">
        <f t="shared" si="4"/>
        <v/>
      </c>
      <c r="I46" s="6">
        <f t="shared" si="5"/>
        <v>10</v>
      </c>
      <c r="J46" s="6" t="str">
        <f t="shared" si="6"/>
        <v/>
      </c>
      <c r="K46" s="6" t="str">
        <f t="shared" si="7"/>
        <v/>
      </c>
      <c r="L46" s="7"/>
      <c r="M46" s="8"/>
    </row>
    <row r="47" spans="1:13" ht="57.95" customHeight="1">
      <c r="A47" s="4">
        <v>43</v>
      </c>
      <c r="B47" s="4" t="s">
        <v>154</v>
      </c>
      <c r="C47" s="19" t="s">
        <v>159</v>
      </c>
      <c r="D47" s="19" t="s">
        <v>160</v>
      </c>
      <c r="E47" s="5"/>
      <c r="F47" s="5">
        <v>2</v>
      </c>
      <c r="G47" s="5"/>
      <c r="H47" s="6" t="str">
        <f t="shared" si="4"/>
        <v/>
      </c>
      <c r="I47" s="6">
        <f t="shared" si="5"/>
        <v>10</v>
      </c>
      <c r="J47" s="6" t="str">
        <f t="shared" si="6"/>
        <v/>
      </c>
      <c r="K47" s="6" t="str">
        <f t="shared" si="7"/>
        <v/>
      </c>
      <c r="L47" s="7"/>
      <c r="M47" s="8"/>
    </row>
    <row r="48" spans="1:13" ht="57.95" customHeight="1">
      <c r="A48" s="4">
        <v>44</v>
      </c>
      <c r="B48" s="4" t="s">
        <v>154</v>
      </c>
      <c r="C48" s="19" t="s">
        <v>161</v>
      </c>
      <c r="D48" s="19" t="s">
        <v>162</v>
      </c>
      <c r="E48" s="5"/>
      <c r="F48" s="5">
        <v>2</v>
      </c>
      <c r="G48" s="5"/>
      <c r="H48" s="6" t="str">
        <f t="shared" si="4"/>
        <v/>
      </c>
      <c r="I48" s="6">
        <f t="shared" si="5"/>
        <v>10</v>
      </c>
      <c r="J48" s="6" t="str">
        <f t="shared" si="6"/>
        <v/>
      </c>
      <c r="K48" s="6" t="str">
        <f t="shared" si="7"/>
        <v/>
      </c>
      <c r="L48" s="7"/>
      <c r="M48" s="8"/>
    </row>
    <row r="49" spans="1:13" ht="57.95" customHeight="1">
      <c r="A49" s="4">
        <v>45</v>
      </c>
      <c r="B49" s="4" t="s">
        <v>154</v>
      </c>
      <c r="C49" s="19" t="s">
        <v>163</v>
      </c>
      <c r="D49" s="19" t="s">
        <v>164</v>
      </c>
      <c r="E49" s="5"/>
      <c r="F49" s="5">
        <v>2</v>
      </c>
      <c r="G49" s="5"/>
      <c r="H49" s="6" t="str">
        <f t="shared" si="4"/>
        <v/>
      </c>
      <c r="I49" s="6">
        <f t="shared" si="5"/>
        <v>10</v>
      </c>
      <c r="J49" s="6" t="str">
        <f t="shared" si="6"/>
        <v/>
      </c>
      <c r="K49" s="6" t="str">
        <f t="shared" si="7"/>
        <v/>
      </c>
      <c r="L49" s="7"/>
      <c r="M49" s="8"/>
    </row>
    <row r="50" spans="1:13" ht="57.95" customHeight="1">
      <c r="A50" s="4">
        <v>46</v>
      </c>
      <c r="B50" s="4" t="s">
        <v>165</v>
      </c>
      <c r="C50" s="19" t="s">
        <v>166</v>
      </c>
      <c r="D50" s="19" t="s">
        <v>167</v>
      </c>
      <c r="E50" s="5"/>
      <c r="F50" s="5">
        <v>2</v>
      </c>
      <c r="G50" s="5"/>
      <c r="H50" s="6" t="str">
        <f t="shared" si="4"/>
        <v/>
      </c>
      <c r="I50" s="6">
        <f t="shared" si="5"/>
        <v>10</v>
      </c>
      <c r="J50" s="6" t="str">
        <f t="shared" si="6"/>
        <v/>
      </c>
      <c r="K50" s="6" t="str">
        <f t="shared" si="7"/>
        <v/>
      </c>
      <c r="L50" s="7"/>
      <c r="M50" s="8"/>
    </row>
    <row r="51" spans="1:13" ht="57.95" customHeight="1">
      <c r="A51" s="4">
        <v>47</v>
      </c>
      <c r="B51" s="4" t="s">
        <v>165</v>
      </c>
      <c r="C51" s="19" t="s">
        <v>168</v>
      </c>
      <c r="D51" s="19" t="s">
        <v>169</v>
      </c>
      <c r="E51" s="5"/>
      <c r="F51" s="5">
        <v>2</v>
      </c>
      <c r="G51" s="5"/>
      <c r="H51" s="6" t="str">
        <f t="shared" si="4"/>
        <v/>
      </c>
      <c r="I51" s="6">
        <f t="shared" si="5"/>
        <v>10</v>
      </c>
      <c r="J51" s="6" t="str">
        <f t="shared" si="6"/>
        <v/>
      </c>
      <c r="K51" s="6" t="str">
        <f t="shared" si="7"/>
        <v/>
      </c>
      <c r="L51" s="7"/>
      <c r="M51" s="8"/>
    </row>
    <row r="52" spans="1:13" ht="57.95" customHeight="1">
      <c r="A52" s="4">
        <v>48</v>
      </c>
      <c r="B52" s="4" t="s">
        <v>165</v>
      </c>
      <c r="C52" s="19" t="s">
        <v>170</v>
      </c>
      <c r="D52" s="19" t="s">
        <v>171</v>
      </c>
      <c r="E52" s="5"/>
      <c r="F52" s="5">
        <v>2</v>
      </c>
      <c r="G52" s="5"/>
      <c r="H52" s="6" t="str">
        <f t="shared" si="4"/>
        <v/>
      </c>
      <c r="I52" s="6">
        <f t="shared" si="5"/>
        <v>10</v>
      </c>
      <c r="J52" s="6" t="str">
        <f t="shared" si="6"/>
        <v/>
      </c>
      <c r="K52" s="6" t="str">
        <f t="shared" si="7"/>
        <v/>
      </c>
      <c r="L52" s="7"/>
      <c r="M52" s="8"/>
    </row>
    <row r="53" spans="1:13" ht="57.95" customHeight="1">
      <c r="A53" s="4">
        <v>49</v>
      </c>
      <c r="B53" s="4" t="s">
        <v>165</v>
      </c>
      <c r="C53" s="19" t="s">
        <v>172</v>
      </c>
      <c r="D53" s="19" t="s">
        <v>173</v>
      </c>
      <c r="E53" s="5"/>
      <c r="F53" s="5">
        <v>2</v>
      </c>
      <c r="G53" s="5"/>
      <c r="H53" s="6" t="str">
        <f t="shared" si="4"/>
        <v/>
      </c>
      <c r="I53" s="6">
        <f t="shared" si="5"/>
        <v>10</v>
      </c>
      <c r="J53" s="6" t="str">
        <f t="shared" si="6"/>
        <v/>
      </c>
      <c r="K53" s="6" t="str">
        <f t="shared" si="7"/>
        <v/>
      </c>
      <c r="L53" s="7"/>
      <c r="M53" s="8"/>
    </row>
    <row r="54" spans="1:13" ht="57.95" customHeight="1">
      <c r="A54" s="4">
        <v>50</v>
      </c>
      <c r="B54" s="4" t="s">
        <v>165</v>
      </c>
      <c r="C54" s="19" t="s">
        <v>174</v>
      </c>
      <c r="D54" s="19" t="s">
        <v>175</v>
      </c>
      <c r="E54" s="5"/>
      <c r="F54" s="5">
        <v>2</v>
      </c>
      <c r="G54" s="5"/>
      <c r="H54" s="6" t="str">
        <f t="shared" si="4"/>
        <v/>
      </c>
      <c r="I54" s="6">
        <f t="shared" si="5"/>
        <v>10</v>
      </c>
      <c r="J54" s="6" t="str">
        <f t="shared" si="6"/>
        <v/>
      </c>
      <c r="K54" s="6" t="str">
        <f t="shared" si="7"/>
        <v/>
      </c>
      <c r="L54" s="7"/>
      <c r="M54" s="8"/>
    </row>
    <row r="55" spans="1:13" ht="20.100000000000001" customHeight="1">
      <c r="A55" s="3"/>
      <c r="B55" s="3"/>
      <c r="C55" s="3"/>
      <c r="D55" s="3"/>
      <c r="E55" s="3"/>
      <c r="F55" s="3"/>
      <c r="G55" s="3"/>
      <c r="H55" s="3"/>
      <c r="I55" s="3"/>
      <c r="J55" s="3"/>
      <c r="K55" s="3"/>
      <c r="L55" s="3"/>
      <c r="M55" s="3"/>
    </row>
    <row r="56" spans="1:13" ht="20.100000000000001" customHeight="1"/>
    <row r="57" spans="1:13" ht="20.100000000000001" customHeight="1"/>
    <row r="58" spans="1:13" ht="20.100000000000001" customHeight="1"/>
    <row r="59" spans="1:13" ht="20.100000000000001" customHeight="1"/>
    <row r="60" spans="1:13" ht="20.100000000000001" customHeight="1"/>
    <row r="61" spans="1:13" ht="20.100000000000001" customHeight="1"/>
    <row r="62" spans="1:13" ht="20.100000000000001" customHeight="1"/>
    <row r="63" spans="1:13" ht="20.100000000000001" customHeight="1"/>
    <row r="64" spans="1:13"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sheetData>
  <mergeCells count="1">
    <mergeCell ref="A1:M2"/>
  </mergeCells>
  <conditionalFormatting sqref="E5:E54">
    <cfRule type="colorScale" priority="1">
      <colorScale>
        <cfvo type="min"/>
        <cfvo type="percentile" val="50"/>
        <cfvo type="max"/>
        <color rgb="FFF4CCCC"/>
        <color rgb="FFFFF2CC"/>
        <color rgb="FFD9EAD3"/>
      </colorScale>
    </cfRule>
  </conditionalFormatting>
  <conditionalFormatting sqref="K5:K54">
    <cfRule type="expression" dxfId="5" priority="2">
      <formula>K5="Hoog"</formula>
    </cfRule>
    <cfRule type="expression" dxfId="4" priority="3">
      <formula>K5="Middel"</formula>
    </cfRule>
    <cfRule type="expression" dxfId="3" priority="4">
      <formula>K5="Laag"</formula>
    </cfRule>
  </conditionalFormatting>
  <dataValidations count="2">
    <dataValidation type="list" sqref="E5:E54" xr:uid="{00000000-0002-0000-0100-000000000000}">
      <formula1>"1,2,3,4,5"</formula1>
    </dataValidation>
    <dataValidation type="list" sqref="F5:G54" xr:uid="{00000000-0002-0000-0100-000001000000}">
      <formula1>"1,2,3"</formula1>
    </dataValidation>
  </dataValidation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200"/>
  <sheetViews>
    <sheetView workbookViewId="0">
      <selection activeCell="C17" sqref="C17"/>
    </sheetView>
  </sheetViews>
  <sheetFormatPr defaultRowHeight="14.25"/>
  <cols>
    <col min="1" max="1" width="34" customWidth="1"/>
    <col min="2" max="4" width="18" customWidth="1"/>
  </cols>
  <sheetData>
    <row r="1" spans="1:14" ht="27.95" customHeight="1">
      <c r="A1" s="28" t="s">
        <v>176</v>
      </c>
      <c r="B1" s="28"/>
      <c r="C1" s="28"/>
      <c r="D1" s="28"/>
      <c r="E1" s="28"/>
      <c r="F1" s="28"/>
      <c r="G1" s="28"/>
      <c r="H1" s="28"/>
      <c r="I1" s="28"/>
      <c r="J1" s="28"/>
      <c r="K1" s="28"/>
      <c r="L1" s="28"/>
      <c r="M1" s="28"/>
      <c r="N1" s="28"/>
    </row>
    <row r="2" spans="1:14" ht="27.95" customHeight="1">
      <c r="A2" s="28"/>
      <c r="B2" s="28"/>
      <c r="C2" s="28"/>
      <c r="D2" s="28"/>
      <c r="E2" s="28"/>
      <c r="F2" s="28"/>
      <c r="G2" s="28"/>
      <c r="H2" s="28"/>
      <c r="I2" s="28"/>
      <c r="J2" s="28"/>
      <c r="K2" s="28"/>
      <c r="L2" s="28"/>
      <c r="M2" s="28"/>
      <c r="N2" s="28"/>
    </row>
    <row r="3" spans="1:14" ht="20.100000000000001" customHeight="1">
      <c r="A3" s="3"/>
      <c r="B3" s="3"/>
      <c r="C3" s="3"/>
      <c r="D3" s="3"/>
      <c r="E3" s="3"/>
      <c r="F3" s="3"/>
      <c r="G3" s="3"/>
      <c r="H3" s="3"/>
    </row>
    <row r="4" spans="1:14" ht="20.100000000000001" customHeight="1">
      <c r="A4" s="23" t="s">
        <v>54</v>
      </c>
      <c r="B4" s="23" t="s">
        <v>177</v>
      </c>
      <c r="C4" s="23" t="s">
        <v>178</v>
      </c>
      <c r="D4" s="23" t="s">
        <v>179</v>
      </c>
      <c r="E4" s="3"/>
      <c r="F4" s="3"/>
      <c r="G4" s="3"/>
      <c r="H4" s="3"/>
    </row>
    <row r="5" spans="1:14" ht="20.100000000000001" customHeight="1">
      <c r="A5" s="3" t="s">
        <v>66</v>
      </c>
      <c r="B5" s="9" t="str">
        <f>IF(COUNTIFS(Zelfscan!$B$5:$B$54,A5,Zelfscan!$E$5:$E$54,"&gt;0")=0,"",SUMIF(Zelfscan!$B$5:$B$54,A5,Zelfscan!$H$5:$H$54)/SUMIF(Zelfscan!$B$5:$B$54,A5,Zelfscan!$F$5:$F$54))</f>
        <v/>
      </c>
      <c r="C5" s="3" t="str">
        <f t="shared" ref="C5:C14" si="0">IF(B5="","Niet ingevuld",IF(B5&lt;2,"Niet aanwezig",IF(B5&lt;3,"Kwetsbaar",IF(B5&lt;4,"Basis op orde",IF(B5&lt;4.5,"Sterk","Toekomstgericht")))))</f>
        <v>Niet ingevuld</v>
      </c>
      <c r="D5" s="9" t="str">
        <f>IF(COUNTIFS(Zelfscan!$B$5:$B$54,A5,Zelfscan!$G$5:$G$54,"&gt;0")=0,"",AVERAGEIF(Zelfscan!$B$5:$B$54,A5,Zelfscan!$G$5:$G$54))</f>
        <v/>
      </c>
      <c r="E5" s="3"/>
      <c r="F5" s="3"/>
      <c r="G5" s="3"/>
      <c r="H5" s="3"/>
    </row>
    <row r="6" spans="1:14" ht="20.100000000000001" customHeight="1">
      <c r="A6" s="3" t="s">
        <v>77</v>
      </c>
      <c r="B6" s="9" t="str">
        <f>IF(COUNTIFS(Zelfscan!$B$5:$B$54,A6,Zelfscan!$E$5:$E$54,"&gt;0")=0,"",SUMIF(Zelfscan!$B$5:$B$54,A6,Zelfscan!$H$5:$H$54)/SUMIF(Zelfscan!$B$5:$B$54,A6,Zelfscan!$F$5:$F$54))</f>
        <v/>
      </c>
      <c r="C6" s="3" t="str">
        <f t="shared" si="0"/>
        <v>Niet ingevuld</v>
      </c>
      <c r="D6" s="9" t="str">
        <f>IF(COUNTIFS(Zelfscan!$B$5:$B$54,A6,Zelfscan!$G$5:$G$54,"&gt;0")=0,"",AVERAGEIF(Zelfscan!$B$5:$B$54,A6,Zelfscan!$G$5:$G$54))</f>
        <v/>
      </c>
      <c r="E6" s="3"/>
      <c r="F6" s="3"/>
      <c r="G6" s="3"/>
      <c r="H6" s="3"/>
    </row>
    <row r="7" spans="1:14" ht="20.100000000000001" customHeight="1">
      <c r="A7" s="3" t="s">
        <v>88</v>
      </c>
      <c r="B7" s="9" t="str">
        <f>IF(COUNTIFS(Zelfscan!$B$5:$B$54,A7,Zelfscan!$E$5:$E$54,"&gt;0")=0,"",SUMIF(Zelfscan!$B$5:$B$54,A7,Zelfscan!$H$5:$H$54)/SUMIF(Zelfscan!$B$5:$B$54,A7,Zelfscan!$F$5:$F$54))</f>
        <v/>
      </c>
      <c r="C7" s="3" t="str">
        <f t="shared" si="0"/>
        <v>Niet ingevuld</v>
      </c>
      <c r="D7" s="9" t="str">
        <f>IF(COUNTIFS(Zelfscan!$B$5:$B$54,A7,Zelfscan!$G$5:$G$54,"&gt;0")=0,"",AVERAGEIF(Zelfscan!$B$5:$B$54,A7,Zelfscan!$G$5:$G$54))</f>
        <v/>
      </c>
      <c r="E7" s="3"/>
      <c r="F7" s="3"/>
      <c r="G7" s="3"/>
      <c r="H7" s="3"/>
    </row>
    <row r="8" spans="1:14" ht="20.100000000000001" customHeight="1">
      <c r="A8" s="3" t="s">
        <v>99</v>
      </c>
      <c r="B8" s="9" t="str">
        <f>IF(COUNTIFS(Zelfscan!$B$5:$B$54,A8,Zelfscan!$E$5:$E$54,"&gt;0")=0,"",SUMIF(Zelfscan!$B$5:$B$54,A8,Zelfscan!$H$5:$H$54)/SUMIF(Zelfscan!$B$5:$B$54,A8,Zelfscan!$F$5:$F$54))</f>
        <v/>
      </c>
      <c r="C8" s="3" t="str">
        <f t="shared" si="0"/>
        <v>Niet ingevuld</v>
      </c>
      <c r="D8" s="9" t="str">
        <f>IF(COUNTIFS(Zelfscan!$B$5:$B$54,A8,Zelfscan!$G$5:$G$54,"&gt;0")=0,"",AVERAGEIF(Zelfscan!$B$5:$B$54,A8,Zelfscan!$G$5:$G$54))</f>
        <v/>
      </c>
      <c r="E8" s="3"/>
      <c r="F8" s="3"/>
      <c r="G8" s="3"/>
      <c r="H8" s="3"/>
    </row>
    <row r="9" spans="1:14" ht="20.100000000000001" customHeight="1">
      <c r="A9" s="3" t="s">
        <v>110</v>
      </c>
      <c r="B9" s="9" t="str">
        <f>IF(COUNTIFS(Zelfscan!$B$5:$B$54,A9,Zelfscan!$E$5:$E$54,"&gt;0")=0,"",SUMIF(Zelfscan!$B$5:$B$54,A9,Zelfscan!$H$5:$H$54)/SUMIF(Zelfscan!$B$5:$B$54,A9,Zelfscan!$F$5:$F$54))</f>
        <v/>
      </c>
      <c r="C9" s="3" t="str">
        <f t="shared" si="0"/>
        <v>Niet ingevuld</v>
      </c>
      <c r="D9" s="9" t="str">
        <f>IF(COUNTIFS(Zelfscan!$B$5:$B$54,A9,Zelfscan!$G$5:$G$54,"&gt;0")=0,"",AVERAGEIF(Zelfscan!$B$5:$B$54,A9,Zelfscan!$G$5:$G$54))</f>
        <v/>
      </c>
      <c r="E9" s="3"/>
      <c r="F9" s="3"/>
      <c r="G9" s="3"/>
      <c r="H9" s="3"/>
    </row>
    <row r="10" spans="1:14" ht="20.100000000000001" customHeight="1">
      <c r="A10" s="3" t="s">
        <v>121</v>
      </c>
      <c r="B10" s="9" t="str">
        <f>IF(COUNTIFS(Zelfscan!$B$5:$B$54,A10,Zelfscan!$E$5:$E$54,"&gt;0")=0,"",SUMIF(Zelfscan!$B$5:$B$54,A10,Zelfscan!$H$5:$H$54)/SUMIF(Zelfscan!$B$5:$B$54,A10,Zelfscan!$F$5:$F$54))</f>
        <v/>
      </c>
      <c r="C10" s="3" t="str">
        <f t="shared" si="0"/>
        <v>Niet ingevuld</v>
      </c>
      <c r="D10" s="9" t="str">
        <f>IF(COUNTIFS(Zelfscan!$B$5:$B$54,A10,Zelfscan!$G$5:$G$54,"&gt;0")=0,"",AVERAGEIF(Zelfscan!$B$5:$B$54,A10,Zelfscan!$G$5:$G$54))</f>
        <v/>
      </c>
      <c r="E10" s="3"/>
      <c r="F10" s="3"/>
      <c r="G10" s="3"/>
      <c r="H10" s="3"/>
    </row>
    <row r="11" spans="1:14" ht="20.100000000000001" customHeight="1">
      <c r="A11" s="3" t="s">
        <v>132</v>
      </c>
      <c r="B11" s="9" t="str">
        <f>IF(COUNTIFS(Zelfscan!$B$5:$B$54,A11,Zelfscan!$E$5:$E$54,"&gt;0")=0,"",SUMIF(Zelfscan!$B$5:$B$54,A11,Zelfscan!$H$5:$H$54)/SUMIF(Zelfscan!$B$5:$B$54,A11,Zelfscan!$F$5:$F$54))</f>
        <v/>
      </c>
      <c r="C11" s="3" t="str">
        <f t="shared" si="0"/>
        <v>Niet ingevuld</v>
      </c>
      <c r="D11" s="9" t="str">
        <f>IF(COUNTIFS(Zelfscan!$B$5:$B$54,A11,Zelfscan!$G$5:$G$54,"&gt;0")=0,"",AVERAGEIF(Zelfscan!$B$5:$B$54,A11,Zelfscan!$G$5:$G$54))</f>
        <v/>
      </c>
      <c r="E11" s="3"/>
      <c r="F11" s="3"/>
      <c r="G11" s="3"/>
      <c r="H11" s="3"/>
    </row>
    <row r="12" spans="1:14" ht="20.100000000000001" customHeight="1">
      <c r="A12" s="3" t="s">
        <v>143</v>
      </c>
      <c r="B12" s="9" t="str">
        <f>IF(COUNTIFS(Zelfscan!$B$5:$B$54,A12,Zelfscan!$E$5:$E$54,"&gt;0")=0,"",SUMIF(Zelfscan!$B$5:$B$54,A12,Zelfscan!$H$5:$H$54)/SUMIF(Zelfscan!$B$5:$B$54,A12,Zelfscan!$F$5:$F$54))</f>
        <v/>
      </c>
      <c r="C12" s="3" t="str">
        <f t="shared" si="0"/>
        <v>Niet ingevuld</v>
      </c>
      <c r="D12" s="9" t="str">
        <f>IF(COUNTIFS(Zelfscan!$B$5:$B$54,A12,Zelfscan!$G$5:$G$54,"&gt;0")=0,"",AVERAGEIF(Zelfscan!$B$5:$B$54,A12,Zelfscan!$G$5:$G$54))</f>
        <v/>
      </c>
      <c r="E12" s="3"/>
      <c r="F12" s="3"/>
      <c r="G12" s="3"/>
      <c r="H12" s="3"/>
    </row>
    <row r="13" spans="1:14" ht="20.100000000000001" customHeight="1">
      <c r="A13" s="3" t="s">
        <v>154</v>
      </c>
      <c r="B13" s="9" t="str">
        <f>IF(COUNTIFS(Zelfscan!$B$5:$B$54,A13,Zelfscan!$E$5:$E$54,"&gt;0")=0,"",SUMIF(Zelfscan!$B$5:$B$54,A13,Zelfscan!$H$5:$H$54)/SUMIF(Zelfscan!$B$5:$B$54,A13,Zelfscan!$F$5:$F$54))</f>
        <v/>
      </c>
      <c r="C13" s="3" t="str">
        <f t="shared" si="0"/>
        <v>Niet ingevuld</v>
      </c>
      <c r="D13" s="9" t="str">
        <f>IF(COUNTIFS(Zelfscan!$B$5:$B$54,A13,Zelfscan!$G$5:$G$54,"&gt;0")=0,"",AVERAGEIF(Zelfscan!$B$5:$B$54,A13,Zelfscan!$G$5:$G$54))</f>
        <v/>
      </c>
      <c r="E13" s="3"/>
      <c r="F13" s="3"/>
      <c r="G13" s="3"/>
      <c r="H13" s="3"/>
    </row>
    <row r="14" spans="1:14" ht="20.100000000000001" customHeight="1">
      <c r="A14" s="3" t="s">
        <v>165</v>
      </c>
      <c r="B14" s="9" t="str">
        <f>IF(COUNTIFS(Zelfscan!$B$5:$B$54,A14,Zelfscan!$E$5:$E$54,"&gt;0")=0,"",SUMIF(Zelfscan!$B$5:$B$54,A14,Zelfscan!$H$5:$H$54)/SUMIF(Zelfscan!$B$5:$B$54,A14,Zelfscan!$F$5:$F$54))</f>
        <v/>
      </c>
      <c r="C14" s="3" t="str">
        <f t="shared" si="0"/>
        <v>Niet ingevuld</v>
      </c>
      <c r="D14" s="9" t="str">
        <f>IF(COUNTIFS(Zelfscan!$B$5:$B$54,A14,Zelfscan!$G$5:$G$54,"&gt;0")=0,"",AVERAGEIF(Zelfscan!$B$5:$B$54,A14,Zelfscan!$G$5:$G$54))</f>
        <v/>
      </c>
      <c r="E14" s="3"/>
      <c r="F14" s="3"/>
      <c r="G14" s="3"/>
      <c r="H14" s="3"/>
    </row>
    <row r="15" spans="1:14" ht="20.100000000000001" customHeight="1">
      <c r="A15" s="3"/>
      <c r="B15" s="3"/>
      <c r="C15" s="3"/>
      <c r="D15" s="3"/>
      <c r="E15" s="3"/>
      <c r="F15" s="3"/>
      <c r="G15" s="3"/>
      <c r="H15" s="3"/>
    </row>
    <row r="16" spans="1:14" ht="20.100000000000001" customHeight="1">
      <c r="A16" s="17" t="s">
        <v>180</v>
      </c>
      <c r="B16" s="17" t="s">
        <v>177</v>
      </c>
      <c r="C16" s="17" t="s">
        <v>19</v>
      </c>
      <c r="D16" s="17" t="s">
        <v>181</v>
      </c>
      <c r="E16" s="3"/>
      <c r="F16" s="3"/>
      <c r="G16" s="3"/>
      <c r="H16" s="3"/>
    </row>
    <row r="17" spans="1:8" ht="20.100000000000001" customHeight="1">
      <c r="A17" s="3" t="s">
        <v>182</v>
      </c>
      <c r="B17" s="9" t="str">
        <f>IF(COUNT(Zelfscan!$E$5:$E$54)=0,"",SUM(Zelfscan!$H$5:$H$54)/SUM(Zelfscan!$F$5:$F$54))</f>
        <v/>
      </c>
      <c r="C17" s="3" t="str">
        <f>IF(B17="","Nog niet ingevuld",IF(B17&lt;2,"Fundamentele kwetsbaarheid",IF(B17&lt;3,"Kwetsbaar profiel",IF(B17&lt;4,"Basis op orde",IF(B17&lt;4.5,"Sterk profiel","Zeer sterk profiel")))))</f>
        <v>Nog niet ingevuld</v>
      </c>
      <c r="D17" s="10">
        <f>COUNT(Zelfscan!$E$5:$E$54)/COUNTA(Zelfscan!$A$5:$A$54)</f>
        <v>0</v>
      </c>
      <c r="E17" s="3"/>
      <c r="F17" s="3"/>
      <c r="G17" s="3"/>
      <c r="H17" s="3"/>
    </row>
    <row r="18" spans="1:8" ht="20.100000000000001" customHeight="1">
      <c r="A18" s="3"/>
      <c r="B18" s="3"/>
      <c r="C18" s="3"/>
      <c r="D18" s="3"/>
      <c r="E18" s="3"/>
      <c r="F18" s="3"/>
      <c r="G18" s="3"/>
      <c r="H18" s="3"/>
    </row>
    <row r="19" spans="1:8" ht="20.100000000000001" customHeight="1">
      <c r="A19" s="3"/>
      <c r="B19" s="3"/>
      <c r="C19" s="3"/>
      <c r="D19" s="3"/>
      <c r="E19" s="3"/>
      <c r="F19" s="3"/>
      <c r="G19" s="3"/>
      <c r="H19" s="3"/>
    </row>
    <row r="20" spans="1:8" ht="20.100000000000001" customHeight="1">
      <c r="A20" s="26" t="s">
        <v>183</v>
      </c>
      <c r="B20" s="26"/>
      <c r="C20" s="26"/>
      <c r="D20" s="26"/>
      <c r="E20" s="26"/>
      <c r="F20" s="26"/>
      <c r="G20" s="26"/>
      <c r="H20" s="26"/>
    </row>
    <row r="21" spans="1:8" ht="20.100000000000001" customHeight="1">
      <c r="A21" s="30" t="s">
        <v>184</v>
      </c>
      <c r="B21" s="30"/>
      <c r="C21" s="30"/>
      <c r="D21" s="30"/>
      <c r="E21" s="30"/>
      <c r="F21" s="30"/>
      <c r="G21" s="30"/>
      <c r="H21" s="30"/>
    </row>
    <row r="22" spans="1:8" ht="20.100000000000001" customHeight="1">
      <c r="A22" s="30"/>
      <c r="B22" s="30"/>
      <c r="C22" s="30"/>
      <c r="D22" s="30"/>
      <c r="E22" s="30"/>
      <c r="F22" s="30"/>
      <c r="G22" s="30"/>
      <c r="H22" s="30"/>
    </row>
    <row r="23" spans="1:8" ht="20.100000000000001" customHeight="1">
      <c r="A23" s="33" t="s">
        <v>185</v>
      </c>
      <c r="B23" s="33"/>
      <c r="C23" s="33"/>
      <c r="D23" s="33"/>
      <c r="E23" s="30"/>
      <c r="F23" s="30"/>
      <c r="G23" s="30"/>
      <c r="H23" s="30"/>
    </row>
    <row r="24" spans="1:8" ht="20.100000000000001" customHeight="1">
      <c r="A24" s="33"/>
      <c r="B24" s="33"/>
      <c r="C24" s="33"/>
      <c r="D24" s="33"/>
      <c r="E24" s="30"/>
      <c r="F24" s="30"/>
      <c r="G24" s="30"/>
      <c r="H24" s="30"/>
    </row>
    <row r="25" spans="1:8" ht="20.100000000000001" customHeight="1">
      <c r="A25" s="20"/>
      <c r="B25" s="20"/>
      <c r="C25" s="20"/>
      <c r="D25" s="20"/>
      <c r="E25" s="3"/>
      <c r="F25" s="3"/>
      <c r="G25" s="3"/>
      <c r="H25" s="3"/>
    </row>
    <row r="26" spans="1:8" ht="20.100000000000001" customHeight="1"/>
    <row r="27" spans="1:8" ht="20.100000000000001" customHeight="1"/>
    <row r="28" spans="1:8" ht="20.100000000000001" customHeight="1"/>
    <row r="29" spans="1:8" ht="20.100000000000001" customHeight="1"/>
    <row r="30" spans="1:8" ht="20.100000000000001" customHeight="1"/>
    <row r="31" spans="1:8" ht="20.100000000000001" customHeight="1"/>
    <row r="32" spans="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sheetData>
  <sheetProtection algorithmName="SHA-512" hashValue="gffl1Nw6AiuIOd0gISDMl9mDFt3eOs/bmEZCE1G5MKN4PCE3fbISI2B7sRUjL6PHhIf9dLFdmh71jvP4NyIuYA==" saltValue="zFISHK3ZjmNkEj2m98BLWA==" spinCount="100000" sheet="1" objects="1" scenarios="1"/>
  <mergeCells count="3">
    <mergeCell ref="A20:H20"/>
    <mergeCell ref="A21:H24"/>
    <mergeCell ref="A1:N2"/>
  </mergeCells>
  <conditionalFormatting sqref="B5:B14">
    <cfRule type="colorScale" priority="1">
      <colorScale>
        <cfvo type="min"/>
        <cfvo type="percentile" val="50"/>
        <cfvo type="max"/>
        <color rgb="FFF4CCCC"/>
        <color rgb="FFFFF2CC"/>
        <color rgb="FFD9EAD3"/>
      </colorScale>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00"/>
  <sheetViews>
    <sheetView workbookViewId="0">
      <selection activeCell="A4" sqref="A4:H6"/>
    </sheetView>
  </sheetViews>
  <sheetFormatPr defaultRowHeight="14.25"/>
  <cols>
    <col min="1" max="1" width="36" customWidth="1"/>
    <col min="2" max="2" width="16" customWidth="1"/>
    <col min="3" max="3" width="22.875" customWidth="1"/>
    <col min="4" max="6" width="16" customWidth="1"/>
    <col min="7" max="7" width="40" customWidth="1"/>
  </cols>
  <sheetData>
    <row r="1" spans="1:8" ht="27.95" customHeight="1">
      <c r="A1" s="28" t="s">
        <v>186</v>
      </c>
      <c r="B1" s="28"/>
      <c r="C1" s="28"/>
      <c r="D1" s="28"/>
      <c r="E1" s="28"/>
      <c r="F1" s="28"/>
      <c r="G1" s="28"/>
      <c r="H1" s="28"/>
    </row>
    <row r="2" spans="1:8" ht="27.95" customHeight="1">
      <c r="A2" s="28"/>
      <c r="B2" s="28"/>
      <c r="C2" s="28"/>
      <c r="D2" s="28"/>
      <c r="E2" s="28"/>
      <c r="F2" s="28"/>
      <c r="G2" s="28"/>
      <c r="H2" s="28"/>
    </row>
    <row r="3" spans="1:8" ht="20.100000000000001" customHeight="1">
      <c r="A3" s="3"/>
      <c r="B3" s="3"/>
      <c r="C3" s="3"/>
      <c r="D3" s="3"/>
      <c r="E3" s="3"/>
      <c r="F3" s="3"/>
      <c r="G3" s="3"/>
      <c r="H3" s="3"/>
    </row>
    <row r="4" spans="1:8" ht="20.100000000000001" customHeight="1">
      <c r="A4" s="30" t="s">
        <v>187</v>
      </c>
      <c r="B4" s="30"/>
      <c r="C4" s="30"/>
      <c r="D4" s="30"/>
      <c r="E4" s="30"/>
      <c r="F4" s="30"/>
      <c r="G4" s="30"/>
      <c r="H4" s="30"/>
    </row>
    <row r="5" spans="1:8" ht="20.100000000000001" customHeight="1">
      <c r="A5" s="30"/>
      <c r="B5" s="30"/>
      <c r="C5" s="30"/>
      <c r="D5" s="30"/>
      <c r="E5" s="30"/>
      <c r="F5" s="30"/>
      <c r="G5" s="30"/>
      <c r="H5" s="30"/>
    </row>
    <row r="6" spans="1:8" ht="20.100000000000001" customHeight="1">
      <c r="A6" s="30"/>
      <c r="B6" s="30"/>
      <c r="C6" s="30"/>
      <c r="D6" s="30"/>
      <c r="E6" s="30"/>
      <c r="F6" s="30"/>
      <c r="G6" s="30"/>
      <c r="H6" s="30"/>
    </row>
    <row r="7" spans="1:8" ht="20.100000000000001" customHeight="1">
      <c r="A7" s="3"/>
      <c r="B7" s="3"/>
      <c r="C7" s="3"/>
      <c r="D7" s="3"/>
      <c r="E7" s="3"/>
      <c r="F7" s="3"/>
      <c r="G7" s="3"/>
      <c r="H7" s="3"/>
    </row>
    <row r="8" spans="1:8" ht="20.100000000000001" customHeight="1">
      <c r="A8" s="23" t="s">
        <v>188</v>
      </c>
      <c r="B8" s="23" t="s">
        <v>189</v>
      </c>
      <c r="C8" s="23"/>
      <c r="D8" s="22" t="s">
        <v>190</v>
      </c>
      <c r="E8" s="23"/>
      <c r="F8" s="23"/>
      <c r="G8" s="23"/>
      <c r="H8" s="3"/>
    </row>
    <row r="9" spans="1:8" ht="20.100000000000001" customHeight="1">
      <c r="A9" s="3" t="s">
        <v>191</v>
      </c>
      <c r="B9" s="24" t="s">
        <v>192</v>
      </c>
      <c r="C9" s="24"/>
      <c r="D9" s="24" t="s">
        <v>193</v>
      </c>
      <c r="E9" s="24"/>
      <c r="F9" s="24"/>
      <c r="G9" s="24"/>
      <c r="H9" s="3"/>
    </row>
    <row r="10" spans="1:8" ht="20.100000000000001" customHeight="1">
      <c r="A10" s="3" t="s">
        <v>194</v>
      </c>
      <c r="B10" s="24" t="s">
        <v>195</v>
      </c>
      <c r="C10" s="24"/>
      <c r="D10" s="24" t="s">
        <v>196</v>
      </c>
      <c r="E10" s="24"/>
      <c r="F10" s="24"/>
      <c r="G10" s="24"/>
      <c r="H10" s="3"/>
    </row>
    <row r="11" spans="1:8" ht="20.100000000000001" customHeight="1">
      <c r="A11" s="3" t="s">
        <v>197</v>
      </c>
      <c r="B11" s="24" t="s">
        <v>198</v>
      </c>
      <c r="C11" s="24"/>
      <c r="D11" s="24" t="s">
        <v>199</v>
      </c>
      <c r="E11" s="24"/>
      <c r="F11" s="24"/>
      <c r="G11" s="24"/>
      <c r="H11" s="3"/>
    </row>
    <row r="12" spans="1:8" ht="20.100000000000001" customHeight="1">
      <c r="A12" s="3" t="s">
        <v>200</v>
      </c>
      <c r="B12" s="24" t="s">
        <v>201</v>
      </c>
      <c r="C12" s="24"/>
      <c r="D12" s="24" t="s">
        <v>202</v>
      </c>
      <c r="E12" s="24"/>
      <c r="F12" s="24"/>
      <c r="G12" s="24"/>
      <c r="H12" s="3"/>
    </row>
    <row r="13" spans="1:8" ht="20.100000000000001" customHeight="1">
      <c r="A13" s="3"/>
      <c r="B13" s="3"/>
      <c r="C13" s="3"/>
      <c r="D13" s="3"/>
      <c r="E13" s="3"/>
      <c r="F13" s="3"/>
      <c r="G13" s="3"/>
      <c r="H13" s="3"/>
    </row>
    <row r="14" spans="1:8" ht="20.100000000000001" customHeight="1">
      <c r="A14" s="3"/>
      <c r="B14" s="3"/>
      <c r="C14" s="3"/>
      <c r="D14" s="3"/>
      <c r="E14" s="3"/>
      <c r="F14" s="3"/>
      <c r="G14" s="3"/>
      <c r="H14" s="3"/>
    </row>
    <row r="15" spans="1:8" ht="20.100000000000001" customHeight="1">
      <c r="A15" s="23" t="s">
        <v>203</v>
      </c>
      <c r="B15" s="23" t="s">
        <v>204</v>
      </c>
      <c r="C15" s="23" t="s">
        <v>205</v>
      </c>
      <c r="D15" s="23" t="s">
        <v>206</v>
      </c>
      <c r="E15" s="23" t="s">
        <v>207</v>
      </c>
      <c r="F15" s="23" t="s">
        <v>208</v>
      </c>
      <c r="G15" s="23" t="s">
        <v>209</v>
      </c>
      <c r="H15" s="3"/>
    </row>
    <row r="16" spans="1:8" ht="20.100000000000001" customHeight="1">
      <c r="A16" s="3" t="s">
        <v>210</v>
      </c>
      <c r="B16" s="11">
        <v>3</v>
      </c>
      <c r="C16" s="11"/>
      <c r="D16" s="11"/>
      <c r="E16" s="11"/>
      <c r="F16" s="11"/>
      <c r="G16" s="3"/>
      <c r="H16" s="3"/>
    </row>
    <row r="17" spans="1:8" ht="20.100000000000001" customHeight="1">
      <c r="A17" s="3" t="s">
        <v>211</v>
      </c>
      <c r="B17" s="11">
        <v>3</v>
      </c>
      <c r="C17" s="11"/>
      <c r="D17" s="11"/>
      <c r="E17" s="11"/>
      <c r="F17" s="11"/>
      <c r="G17" s="3"/>
      <c r="H17" s="3"/>
    </row>
    <row r="18" spans="1:8" ht="20.100000000000001" customHeight="1">
      <c r="A18" s="3" t="s">
        <v>212</v>
      </c>
      <c r="B18" s="11">
        <v>3</v>
      </c>
      <c r="C18" s="11"/>
      <c r="D18" s="11"/>
      <c r="E18" s="11"/>
      <c r="F18" s="11"/>
      <c r="G18" s="3"/>
      <c r="H18" s="3"/>
    </row>
    <row r="19" spans="1:8" ht="20.100000000000001" customHeight="1">
      <c r="A19" s="3" t="s">
        <v>213</v>
      </c>
      <c r="B19" s="11">
        <v>3</v>
      </c>
      <c r="C19" s="11"/>
      <c r="D19" s="11"/>
      <c r="E19" s="11"/>
      <c r="F19" s="11"/>
      <c r="G19" s="3"/>
      <c r="H19" s="3"/>
    </row>
    <row r="20" spans="1:8" ht="20.100000000000001" customHeight="1">
      <c r="A20" s="3" t="s">
        <v>214</v>
      </c>
      <c r="B20" s="11">
        <v>3</v>
      </c>
      <c r="C20" s="11"/>
      <c r="D20" s="11"/>
      <c r="E20" s="11"/>
      <c r="F20" s="11"/>
      <c r="G20" s="3"/>
      <c r="H20" s="3"/>
    </row>
    <row r="21" spans="1:8" ht="20.100000000000001" customHeight="1">
      <c r="A21" s="3" t="s">
        <v>215</v>
      </c>
      <c r="B21" s="11">
        <v>3</v>
      </c>
      <c r="C21" s="11"/>
      <c r="D21" s="11"/>
      <c r="E21" s="11"/>
      <c r="F21" s="11"/>
      <c r="G21" s="3"/>
      <c r="H21" s="3"/>
    </row>
    <row r="22" spans="1:8" ht="20.100000000000001" customHeight="1">
      <c r="A22" s="3" t="s">
        <v>216</v>
      </c>
      <c r="B22" s="11">
        <v>3</v>
      </c>
      <c r="C22" s="11"/>
      <c r="D22" s="11"/>
      <c r="E22" s="11"/>
      <c r="F22" s="11"/>
      <c r="G22" s="3"/>
      <c r="H22" s="3"/>
    </row>
    <row r="23" spans="1:8" ht="20.100000000000001" customHeight="1">
      <c r="A23" s="3" t="s">
        <v>217</v>
      </c>
      <c r="B23" s="11">
        <v>3</v>
      </c>
      <c r="C23" s="11"/>
      <c r="D23" s="11"/>
      <c r="E23" s="11"/>
      <c r="F23" s="11"/>
      <c r="G23" s="3"/>
      <c r="H23" s="3"/>
    </row>
    <row r="24" spans="1:8" ht="20.100000000000001" customHeight="1">
      <c r="A24" s="3" t="s">
        <v>218</v>
      </c>
      <c r="B24" s="11">
        <v>3</v>
      </c>
      <c r="C24" s="11"/>
      <c r="D24" s="11"/>
      <c r="E24" s="11"/>
      <c r="F24" s="11"/>
      <c r="G24" s="3"/>
      <c r="H24" s="3"/>
    </row>
    <row r="25" spans="1:8" ht="20.100000000000001" customHeight="1">
      <c r="A25" s="3" t="s">
        <v>219</v>
      </c>
      <c r="B25" s="11">
        <v>3</v>
      </c>
      <c r="C25" s="11"/>
      <c r="D25" s="11"/>
      <c r="E25" s="11"/>
      <c r="F25" s="11"/>
      <c r="G25" s="3"/>
      <c r="H25" s="3"/>
    </row>
    <row r="26" spans="1:8" ht="20.100000000000001" customHeight="1">
      <c r="A26" s="3"/>
      <c r="B26" s="3"/>
      <c r="C26" s="3"/>
      <c r="D26" s="3"/>
      <c r="E26" s="3"/>
      <c r="F26" s="3"/>
      <c r="G26" s="3"/>
      <c r="H26" s="3"/>
    </row>
    <row r="27" spans="1:8" ht="20.100000000000001" customHeight="1">
      <c r="A27" s="17" t="s">
        <v>220</v>
      </c>
      <c r="B27" s="17"/>
      <c r="C27" s="17" t="s">
        <v>205</v>
      </c>
      <c r="D27" s="17" t="s">
        <v>206</v>
      </c>
      <c r="E27" s="17" t="s">
        <v>207</v>
      </c>
      <c r="F27" s="17" t="s">
        <v>208</v>
      </c>
      <c r="G27" s="3"/>
      <c r="H27" s="3"/>
    </row>
    <row r="28" spans="1:8" ht="20.100000000000001" customHeight="1">
      <c r="A28" s="3" t="s">
        <v>221</v>
      </c>
      <c r="B28" s="3"/>
      <c r="C28" s="9">
        <f>IFERROR(SUMPRODUCT($B$16:$B$25,C$16:C$25)/SUM($B$16:$B$25),"")</f>
        <v>0</v>
      </c>
      <c r="D28" s="9">
        <f>IFERROR(SUMPRODUCT($B$16:$B$25,D$16:D$25)/SUM($B$16:$B$25),"")</f>
        <v>0</v>
      </c>
      <c r="E28" s="9">
        <f>IFERROR(SUMPRODUCT($B$16:$B$25,E$16:E$25)/SUM($B$16:$B$25),"")</f>
        <v>0</v>
      </c>
      <c r="F28" s="9">
        <f>IFERROR(SUMPRODUCT($B$16:$B$25,F$16:F$25)/SUM($B$16:$B$25),"")</f>
        <v>0</v>
      </c>
      <c r="G28" s="3"/>
      <c r="H28" s="3"/>
    </row>
    <row r="29" spans="1:8" ht="20.100000000000001" customHeight="1">
      <c r="A29" s="3"/>
      <c r="B29" s="3"/>
      <c r="C29" s="3"/>
      <c r="D29" s="3"/>
      <c r="E29" s="3"/>
      <c r="F29" s="3"/>
      <c r="G29" s="3"/>
      <c r="H29" s="3"/>
    </row>
    <row r="30" spans="1:8" ht="20.100000000000001" customHeight="1">
      <c r="A30" s="26" t="s">
        <v>222</v>
      </c>
      <c r="B30" s="26"/>
      <c r="C30" s="26"/>
      <c r="D30" s="26"/>
      <c r="E30" s="26"/>
      <c r="F30" s="26"/>
      <c r="G30" s="26"/>
      <c r="H30" s="26"/>
    </row>
    <row r="31" spans="1:8" ht="20.100000000000001" customHeight="1">
      <c r="A31" s="30" t="s">
        <v>223</v>
      </c>
      <c r="B31" s="30"/>
      <c r="C31" s="30"/>
      <c r="D31" s="30"/>
      <c r="E31" s="30"/>
      <c r="F31" s="30"/>
      <c r="G31" s="30"/>
      <c r="H31" s="30"/>
    </row>
    <row r="32" spans="1:8" ht="20.100000000000001" customHeight="1">
      <c r="A32" s="30"/>
      <c r="B32" s="30"/>
      <c r="C32" s="30"/>
      <c r="D32" s="30"/>
      <c r="E32" s="30"/>
      <c r="F32" s="30"/>
      <c r="G32" s="30"/>
      <c r="H32" s="30"/>
    </row>
    <row r="33" spans="1:8" ht="20.100000000000001" customHeight="1">
      <c r="A33" s="30"/>
      <c r="B33" s="30"/>
      <c r="C33" s="30"/>
      <c r="D33" s="30"/>
      <c r="E33" s="30"/>
      <c r="F33" s="30"/>
      <c r="G33" s="30"/>
      <c r="H33" s="30"/>
    </row>
    <row r="34" spans="1:8" ht="20.100000000000001" customHeight="1">
      <c r="A34" s="30"/>
      <c r="B34" s="30"/>
      <c r="C34" s="30"/>
      <c r="D34" s="30"/>
      <c r="E34" s="30"/>
      <c r="F34" s="30"/>
      <c r="G34" s="30"/>
      <c r="H34" s="30"/>
    </row>
    <row r="35" spans="1:8" ht="20.100000000000001" customHeight="1">
      <c r="A35" s="3"/>
      <c r="B35" s="3"/>
      <c r="C35" s="3"/>
      <c r="D35" s="3"/>
      <c r="E35" s="3"/>
      <c r="F35" s="3"/>
      <c r="G35" s="3"/>
      <c r="H35" s="3"/>
    </row>
    <row r="36" spans="1:8" ht="20.100000000000001" customHeight="1">
      <c r="A36" s="33" t="s">
        <v>224</v>
      </c>
      <c r="B36" s="33"/>
      <c r="C36" s="33"/>
      <c r="D36" s="33"/>
      <c r="E36" s="33"/>
      <c r="F36" s="33"/>
      <c r="G36" s="33"/>
      <c r="H36" s="33"/>
    </row>
    <row r="37" spans="1:8" ht="20.100000000000001" customHeight="1">
      <c r="A37" s="33"/>
      <c r="B37" s="33"/>
      <c r="C37" s="33"/>
      <c r="D37" s="33"/>
      <c r="E37" s="33"/>
      <c r="F37" s="33"/>
      <c r="G37" s="33"/>
      <c r="H37" s="33"/>
    </row>
    <row r="38" spans="1:8" ht="20.100000000000001" customHeight="1">
      <c r="A38" s="33"/>
      <c r="B38" s="33"/>
      <c r="C38" s="33"/>
      <c r="D38" s="33"/>
      <c r="E38" s="33"/>
      <c r="F38" s="33"/>
      <c r="G38" s="33"/>
      <c r="H38" s="33"/>
    </row>
    <row r="39" spans="1:8" ht="20.100000000000001" customHeight="1"/>
    <row r="40" spans="1:8" ht="20.100000000000001" customHeight="1"/>
    <row r="41" spans="1:8" ht="20.100000000000001" customHeight="1"/>
    <row r="42" spans="1:8" ht="20.100000000000001" customHeight="1"/>
    <row r="43" spans="1:8" ht="20.100000000000001" customHeight="1"/>
    <row r="44" spans="1:8" ht="20.100000000000001" customHeight="1"/>
    <row r="45" spans="1:8" ht="20.100000000000001" customHeight="1"/>
    <row r="46" spans="1:8" ht="20.100000000000001" customHeight="1"/>
    <row r="47" spans="1:8" ht="20.100000000000001" customHeight="1"/>
    <row r="48" spans="1: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sheetData>
  <sheetProtection algorithmName="SHA-512" hashValue="ORI1hy65rj2pK7RZDvXUtgihcx3AZ3ntuwJqF+W2/atTaLHStqHwFEDHzBS9RXxpblwErZKnUtc7mdar9UmxyQ==" saltValue="ONUlncA13H0A30RvNwLGAA==" spinCount="100000" sheet="1" objects="1" scenarios="1"/>
  <protectedRanges>
    <protectedRange sqref="B16:G25" name="Bereik1"/>
  </protectedRanges>
  <mergeCells count="5">
    <mergeCell ref="A1:H2"/>
    <mergeCell ref="A4:H6"/>
    <mergeCell ref="A30:H30"/>
    <mergeCell ref="A31:H34"/>
    <mergeCell ref="A36:H38"/>
  </mergeCells>
  <dataValidations count="1">
    <dataValidation type="list" sqref="B16:F25" xr:uid="{00000000-0002-0000-0300-000000000000}">
      <formula1>"1,2,3,4,5"</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00"/>
  <sheetViews>
    <sheetView workbookViewId="0">
      <selection activeCell="A4" sqref="A4:H6"/>
    </sheetView>
  </sheetViews>
  <sheetFormatPr defaultRowHeight="14.25"/>
  <cols>
    <col min="1" max="1" width="45" customWidth="1"/>
    <col min="2" max="5" width="16" customWidth="1"/>
    <col min="6" max="6" width="35" customWidth="1"/>
  </cols>
  <sheetData>
    <row r="1" spans="1:8" ht="27.95" customHeight="1">
      <c r="A1" s="28" t="s">
        <v>225</v>
      </c>
      <c r="B1" s="28"/>
      <c r="C1" s="28"/>
      <c r="D1" s="28"/>
      <c r="E1" s="28"/>
      <c r="F1" s="28"/>
      <c r="G1" s="28"/>
      <c r="H1" s="28"/>
    </row>
    <row r="2" spans="1:8" ht="27.95" customHeight="1">
      <c r="A2" s="28"/>
      <c r="B2" s="28"/>
      <c r="C2" s="28"/>
      <c r="D2" s="28"/>
      <c r="E2" s="28"/>
      <c r="F2" s="28"/>
      <c r="G2" s="28"/>
      <c r="H2" s="28"/>
    </row>
    <row r="3" spans="1:8" ht="20.100000000000001" customHeight="1">
      <c r="A3" s="3"/>
      <c r="B3" s="3"/>
      <c r="C3" s="3"/>
      <c r="D3" s="3"/>
      <c r="E3" s="3"/>
      <c r="F3" s="3"/>
      <c r="G3" s="3"/>
      <c r="H3" s="3"/>
    </row>
    <row r="4" spans="1:8" ht="20.100000000000001" customHeight="1">
      <c r="A4" s="30" t="s">
        <v>226</v>
      </c>
      <c r="B4" s="30"/>
      <c r="C4" s="30"/>
      <c r="D4" s="30"/>
      <c r="E4" s="30"/>
      <c r="F4" s="30"/>
      <c r="G4" s="30"/>
      <c r="H4" s="30"/>
    </row>
    <row r="5" spans="1:8" ht="20.100000000000001" customHeight="1">
      <c r="A5" s="30"/>
      <c r="B5" s="30"/>
      <c r="C5" s="30"/>
      <c r="D5" s="30"/>
      <c r="E5" s="30"/>
      <c r="F5" s="30"/>
      <c r="G5" s="30"/>
      <c r="H5" s="30"/>
    </row>
    <row r="6" spans="1:8" ht="20.100000000000001" customHeight="1">
      <c r="A6" s="30"/>
      <c r="B6" s="30"/>
      <c r="C6" s="30"/>
      <c r="D6" s="30"/>
      <c r="E6" s="30"/>
      <c r="F6" s="30"/>
      <c r="G6" s="30"/>
      <c r="H6" s="30"/>
    </row>
    <row r="7" spans="1:8" ht="20.100000000000001" customHeight="1">
      <c r="A7" s="3"/>
      <c r="B7" s="3"/>
      <c r="C7" s="3"/>
      <c r="D7" s="3"/>
      <c r="E7" s="3"/>
      <c r="F7" s="3"/>
      <c r="G7" s="3"/>
      <c r="H7" s="3"/>
    </row>
    <row r="8" spans="1:8" ht="20.100000000000001" customHeight="1">
      <c r="A8" s="23" t="s">
        <v>227</v>
      </c>
      <c r="B8" s="23" t="s">
        <v>228</v>
      </c>
      <c r="C8" s="23" t="s">
        <v>229</v>
      </c>
      <c r="D8" s="23" t="s">
        <v>230</v>
      </c>
      <c r="E8" s="23" t="s">
        <v>231</v>
      </c>
      <c r="F8" s="23" t="s">
        <v>232</v>
      </c>
      <c r="G8" s="3"/>
      <c r="H8" s="3"/>
    </row>
    <row r="9" spans="1:8" ht="20.100000000000001" customHeight="1">
      <c r="A9" s="3" t="s">
        <v>233</v>
      </c>
      <c r="B9" s="11">
        <v>0</v>
      </c>
      <c r="C9" s="11">
        <v>0</v>
      </c>
      <c r="D9" s="11">
        <v>0</v>
      </c>
      <c r="E9" s="11">
        <v>0</v>
      </c>
      <c r="F9" s="3" t="s">
        <v>234</v>
      </c>
      <c r="G9" s="3"/>
      <c r="H9" s="3"/>
    </row>
    <row r="10" spans="1:8" ht="20.100000000000001" customHeight="1">
      <c r="A10" s="3" t="s">
        <v>235</v>
      </c>
      <c r="B10" s="11">
        <v>0</v>
      </c>
      <c r="C10" s="11">
        <v>0</v>
      </c>
      <c r="D10" s="11">
        <v>0</v>
      </c>
      <c r="E10" s="11">
        <v>0</v>
      </c>
      <c r="F10" s="3" t="s">
        <v>234</v>
      </c>
      <c r="G10" s="3"/>
      <c r="H10" s="3"/>
    </row>
    <row r="11" spans="1:8" ht="20.100000000000001" customHeight="1">
      <c r="A11" s="3" t="s">
        <v>236</v>
      </c>
      <c r="B11" s="11">
        <v>0</v>
      </c>
      <c r="C11" s="11">
        <v>0</v>
      </c>
      <c r="D11" s="11">
        <v>0</v>
      </c>
      <c r="E11" s="11">
        <v>0</v>
      </c>
      <c r="F11" s="3" t="s">
        <v>234</v>
      </c>
      <c r="G11" s="3"/>
      <c r="H11" s="3"/>
    </row>
    <row r="12" spans="1:8" ht="20.100000000000001" customHeight="1">
      <c r="A12" s="3" t="s">
        <v>237</v>
      </c>
      <c r="B12" s="11">
        <v>0</v>
      </c>
      <c r="C12" s="11">
        <v>0</v>
      </c>
      <c r="D12" s="11">
        <v>0</v>
      </c>
      <c r="E12" s="11">
        <v>0</v>
      </c>
      <c r="F12" s="3" t="s">
        <v>234</v>
      </c>
      <c r="G12" s="3"/>
      <c r="H12" s="3"/>
    </row>
    <row r="13" spans="1:8" ht="20.100000000000001" customHeight="1">
      <c r="A13" s="3" t="s">
        <v>238</v>
      </c>
      <c r="B13" s="11">
        <v>0</v>
      </c>
      <c r="C13" s="11">
        <v>0</v>
      </c>
      <c r="D13" s="11">
        <v>0</v>
      </c>
      <c r="E13" s="11">
        <v>0</v>
      </c>
      <c r="F13" s="3" t="s">
        <v>239</v>
      </c>
      <c r="G13" s="3"/>
      <c r="H13" s="3"/>
    </row>
    <row r="14" spans="1:8" ht="20.100000000000001" customHeight="1">
      <c r="A14" s="3" t="s">
        <v>240</v>
      </c>
      <c r="B14" s="11">
        <v>0</v>
      </c>
      <c r="C14" s="11">
        <v>0</v>
      </c>
      <c r="D14" s="11">
        <v>0</v>
      </c>
      <c r="E14" s="11">
        <v>0</v>
      </c>
      <c r="F14" s="3" t="s">
        <v>241</v>
      </c>
      <c r="G14" s="3"/>
      <c r="H14" s="3"/>
    </row>
    <row r="15" spans="1:8" ht="20.100000000000001" customHeight="1">
      <c r="A15" s="3" t="s">
        <v>242</v>
      </c>
      <c r="B15" s="11">
        <v>0</v>
      </c>
      <c r="C15" s="11">
        <v>0</v>
      </c>
      <c r="D15" s="11">
        <v>0</v>
      </c>
      <c r="E15" s="11">
        <v>0</v>
      </c>
      <c r="F15" s="3" t="s">
        <v>241</v>
      </c>
      <c r="G15" s="3"/>
      <c r="H15" s="3"/>
    </row>
    <row r="16" spans="1:8" ht="20.100000000000001" customHeight="1">
      <c r="A16" s="3" t="s">
        <v>243</v>
      </c>
      <c r="B16" s="11">
        <v>0</v>
      </c>
      <c r="C16" s="11">
        <v>0</v>
      </c>
      <c r="D16" s="11">
        <v>0</v>
      </c>
      <c r="E16" s="11">
        <v>0</v>
      </c>
      <c r="F16" s="3" t="s">
        <v>241</v>
      </c>
      <c r="G16" s="3"/>
      <c r="H16" s="3"/>
    </row>
    <row r="17" spans="1:8" ht="20.100000000000001" customHeight="1">
      <c r="A17" s="3" t="s">
        <v>244</v>
      </c>
      <c r="B17" s="11">
        <v>0</v>
      </c>
      <c r="C17" s="11">
        <v>0</v>
      </c>
      <c r="D17" s="11">
        <v>0</v>
      </c>
      <c r="E17" s="11">
        <v>0</v>
      </c>
      <c r="F17" s="3" t="s">
        <v>245</v>
      </c>
      <c r="G17" s="3"/>
      <c r="H17" s="3"/>
    </row>
    <row r="18" spans="1:8" ht="20.100000000000001" customHeight="1">
      <c r="A18" s="3" t="s">
        <v>246</v>
      </c>
      <c r="B18" s="11">
        <v>0</v>
      </c>
      <c r="C18" s="11">
        <v>0</v>
      </c>
      <c r="D18" s="11">
        <v>0</v>
      </c>
      <c r="E18" s="11">
        <v>0</v>
      </c>
      <c r="F18" s="3" t="s">
        <v>241</v>
      </c>
      <c r="G18" s="3"/>
      <c r="H18" s="3"/>
    </row>
    <row r="19" spans="1:8" ht="20.100000000000001" customHeight="1">
      <c r="A19" s="3" t="s">
        <v>247</v>
      </c>
      <c r="B19" s="11">
        <v>0</v>
      </c>
      <c r="C19" s="11">
        <v>0</v>
      </c>
      <c r="D19" s="11">
        <v>0</v>
      </c>
      <c r="E19" s="11">
        <v>0</v>
      </c>
      <c r="F19" s="3" t="s">
        <v>241</v>
      </c>
      <c r="G19" s="3"/>
      <c r="H19" s="3"/>
    </row>
    <row r="20" spans="1:8" ht="20.100000000000001" customHeight="1">
      <c r="A20" s="3" t="s">
        <v>248</v>
      </c>
      <c r="B20" s="11">
        <v>0</v>
      </c>
      <c r="C20" s="11">
        <v>0</v>
      </c>
      <c r="D20" s="11">
        <v>0</v>
      </c>
      <c r="E20" s="11">
        <v>0</v>
      </c>
      <c r="F20" s="3" t="s">
        <v>249</v>
      </c>
      <c r="G20" s="3"/>
      <c r="H20" s="3"/>
    </row>
    <row r="21" spans="1:8" ht="20.100000000000001" customHeight="1">
      <c r="A21" s="3"/>
      <c r="B21" s="3"/>
      <c r="C21" s="3"/>
      <c r="D21" s="3"/>
      <c r="E21" s="3"/>
      <c r="F21" s="3"/>
      <c r="G21" s="3"/>
      <c r="H21" s="3"/>
    </row>
    <row r="22" spans="1:8" ht="20.100000000000001" customHeight="1">
      <c r="A22" s="23" t="s">
        <v>250</v>
      </c>
      <c r="B22" s="23" t="s">
        <v>228</v>
      </c>
      <c r="C22" s="23" t="s">
        <v>229</v>
      </c>
      <c r="D22" s="23" t="s">
        <v>230</v>
      </c>
      <c r="E22" s="23" t="s">
        <v>231</v>
      </c>
      <c r="F22" s="23" t="s">
        <v>19</v>
      </c>
      <c r="G22" s="3"/>
      <c r="H22" s="3"/>
    </row>
    <row r="23" spans="1:8" ht="20.100000000000001" customHeight="1">
      <c r="A23" s="3" t="s">
        <v>251</v>
      </c>
      <c r="B23" s="12">
        <f>SUM(B9:B11)*B14</f>
        <v>0</v>
      </c>
      <c r="C23" s="12">
        <f>SUM(C9:C11)*C14</f>
        <v>0</v>
      </c>
      <c r="D23" s="12">
        <f>SUM(D9:D11)*D14</f>
        <v>0</v>
      </c>
      <c r="E23" s="12">
        <f>SUM(E9:E11)*E14</f>
        <v>0</v>
      </c>
      <c r="F23" s="3" t="s">
        <v>252</v>
      </c>
      <c r="G23" s="3"/>
      <c r="H23" s="3"/>
    </row>
    <row r="24" spans="1:8" ht="20.100000000000001" customHeight="1">
      <c r="A24" s="3" t="s">
        <v>253</v>
      </c>
      <c r="B24" s="12">
        <f>B12*B15</f>
        <v>0</v>
      </c>
      <c r="C24" s="12">
        <f>C12*C15</f>
        <v>0</v>
      </c>
      <c r="D24" s="12">
        <f>D12*D15</f>
        <v>0</v>
      </c>
      <c r="E24" s="12">
        <f>E12*E15</f>
        <v>0</v>
      </c>
      <c r="F24" s="3" t="s">
        <v>254</v>
      </c>
      <c r="G24" s="3"/>
      <c r="H24" s="3"/>
    </row>
    <row r="25" spans="1:8" ht="20.100000000000001" customHeight="1">
      <c r="A25" s="3" t="s">
        <v>255</v>
      </c>
      <c r="B25" s="12">
        <f>B17*B16</f>
        <v>0</v>
      </c>
      <c r="C25" s="12">
        <f>C17*C16</f>
        <v>0</v>
      </c>
      <c r="D25" s="12">
        <f>D17*D16</f>
        <v>0</v>
      </c>
      <c r="E25" s="12">
        <f>E17*E16</f>
        <v>0</v>
      </c>
      <c r="F25" s="3" t="s">
        <v>256</v>
      </c>
      <c r="G25" s="3"/>
      <c r="H25" s="3"/>
    </row>
    <row r="26" spans="1:8" ht="20.100000000000001" customHeight="1">
      <c r="A26" s="3" t="s">
        <v>257</v>
      </c>
      <c r="B26" s="12">
        <f>B25+B18+B19</f>
        <v>0</v>
      </c>
      <c r="C26" s="12">
        <f>C25+C18+C19</f>
        <v>0</v>
      </c>
      <c r="D26" s="12">
        <f>D25+D18+D19</f>
        <v>0</v>
      </c>
      <c r="E26" s="12">
        <f>E25+E18+E19</f>
        <v>0</v>
      </c>
      <c r="F26" s="3" t="s">
        <v>258</v>
      </c>
      <c r="G26" s="3"/>
      <c r="H26" s="3"/>
    </row>
    <row r="27" spans="1:8" ht="20.100000000000001" customHeight="1">
      <c r="A27" s="3" t="s">
        <v>259</v>
      </c>
      <c r="B27" s="12">
        <f>B23+B24</f>
        <v>0</v>
      </c>
      <c r="C27" s="12">
        <f>C23+C24</f>
        <v>0</v>
      </c>
      <c r="D27" s="12">
        <f>D23+D24</f>
        <v>0</v>
      </c>
      <c r="E27" s="12">
        <f>E23+E24</f>
        <v>0</v>
      </c>
      <c r="F27" s="3" t="s">
        <v>260</v>
      </c>
      <c r="G27" s="3"/>
      <c r="H27" s="3"/>
    </row>
    <row r="28" spans="1:8" ht="20.100000000000001" customHeight="1">
      <c r="A28" s="3" t="s">
        <v>261</v>
      </c>
      <c r="B28" s="12">
        <f>B26-B27</f>
        <v>0</v>
      </c>
      <c r="C28" s="12">
        <f>C26-C27</f>
        <v>0</v>
      </c>
      <c r="D28" s="12">
        <f>D26-D27</f>
        <v>0</v>
      </c>
      <c r="E28" s="12">
        <f>E26-E27</f>
        <v>0</v>
      </c>
      <c r="F28" s="3" t="s">
        <v>262</v>
      </c>
      <c r="G28" s="3"/>
      <c r="H28" s="3"/>
    </row>
    <row r="29" spans="1:8" ht="20.100000000000001" customHeight="1">
      <c r="A29" s="3" t="s">
        <v>263</v>
      </c>
      <c r="B29" s="13" t="str">
        <f>IF(B28&lt;=0,"n.v.t.",B20/B28)</f>
        <v>n.v.t.</v>
      </c>
      <c r="C29" s="13" t="str">
        <f>IF(C28&lt;=0,"n.v.t.",C20/C28)</f>
        <v>n.v.t.</v>
      </c>
      <c r="D29" s="13" t="str">
        <f>IF(D28&lt;=0,"n.v.t.",D20/D28)</f>
        <v>n.v.t.</v>
      </c>
      <c r="E29" s="13" t="str">
        <f>IF(E28&lt;=0,"n.v.t.",E20/E28)</f>
        <v>n.v.t.</v>
      </c>
      <c r="F29" s="3" t="s">
        <v>264</v>
      </c>
      <c r="G29" s="3"/>
      <c r="H29" s="3"/>
    </row>
    <row r="30" spans="1:8" ht="20.100000000000001" customHeight="1">
      <c r="A30" s="3"/>
      <c r="B30" s="3"/>
      <c r="C30" s="3"/>
      <c r="D30" s="3"/>
      <c r="E30" s="3"/>
      <c r="F30" s="3"/>
      <c r="G30" s="3"/>
      <c r="H30" s="3"/>
    </row>
    <row r="31" spans="1:8" ht="20.100000000000001" customHeight="1">
      <c r="A31" s="26" t="s">
        <v>265</v>
      </c>
      <c r="B31" s="26"/>
      <c r="C31" s="26"/>
      <c r="D31" s="26"/>
      <c r="E31" s="26"/>
      <c r="F31" s="26"/>
      <c r="G31" s="26"/>
      <c r="H31" s="26"/>
    </row>
    <row r="32" spans="1:8" ht="20.100000000000001" customHeight="1">
      <c r="A32" s="30" t="s">
        <v>266</v>
      </c>
      <c r="B32" s="30"/>
      <c r="C32" s="30"/>
      <c r="D32" s="30"/>
      <c r="E32" s="30"/>
      <c r="F32" s="30"/>
      <c r="G32" s="30"/>
      <c r="H32" s="30"/>
    </row>
    <row r="33" spans="1:8" ht="20.100000000000001" customHeight="1">
      <c r="A33" s="30"/>
      <c r="B33" s="30"/>
      <c r="C33" s="30"/>
      <c r="D33" s="30"/>
      <c r="E33" s="30"/>
      <c r="F33" s="30"/>
      <c r="G33" s="30"/>
      <c r="H33" s="30"/>
    </row>
    <row r="34" spans="1:8" ht="20.100000000000001" customHeight="1">
      <c r="A34" s="30"/>
      <c r="B34" s="30"/>
      <c r="C34" s="30"/>
      <c r="D34" s="30"/>
      <c r="E34" s="30"/>
      <c r="F34" s="30"/>
      <c r="G34" s="30"/>
      <c r="H34" s="30"/>
    </row>
    <row r="35" spans="1:8" ht="20.100000000000001" customHeight="1">
      <c r="A35" s="30"/>
      <c r="B35" s="30"/>
      <c r="C35" s="30"/>
      <c r="D35" s="30"/>
      <c r="E35" s="30"/>
      <c r="F35" s="30"/>
      <c r="G35" s="30"/>
      <c r="H35" s="30"/>
    </row>
    <row r="36" spans="1:8" ht="20.100000000000001" customHeight="1">
      <c r="A36" s="3"/>
      <c r="B36" s="3"/>
      <c r="C36" s="3"/>
      <c r="D36" s="3"/>
      <c r="E36" s="3"/>
      <c r="F36" s="3"/>
      <c r="G36" s="3"/>
      <c r="H36" s="3"/>
    </row>
    <row r="37" spans="1:8" ht="20.100000000000001" customHeight="1">
      <c r="A37" s="33" t="s">
        <v>267</v>
      </c>
      <c r="B37" s="33"/>
      <c r="C37" s="33"/>
      <c r="D37" s="33"/>
      <c r="E37" s="33"/>
      <c r="F37" s="33"/>
      <c r="G37" s="33"/>
      <c r="H37" s="33"/>
    </row>
    <row r="38" spans="1:8" ht="20.100000000000001" customHeight="1">
      <c r="A38" s="33"/>
      <c r="B38" s="33"/>
      <c r="C38" s="33"/>
      <c r="D38" s="33"/>
      <c r="E38" s="33"/>
      <c r="F38" s="33"/>
      <c r="G38" s="33"/>
      <c r="H38" s="33"/>
    </row>
    <row r="39" spans="1:8" ht="20.100000000000001" customHeight="1">
      <c r="A39" s="33"/>
      <c r="B39" s="33"/>
      <c r="C39" s="33"/>
      <c r="D39" s="33"/>
      <c r="E39" s="33"/>
      <c r="F39" s="33"/>
      <c r="G39" s="33"/>
      <c r="H39" s="33"/>
    </row>
    <row r="40" spans="1:8" ht="20.100000000000001" customHeight="1"/>
    <row r="41" spans="1:8" ht="20.100000000000001" customHeight="1"/>
    <row r="42" spans="1:8" ht="20.100000000000001" customHeight="1"/>
    <row r="43" spans="1:8" ht="20.100000000000001" customHeight="1"/>
    <row r="44" spans="1:8" ht="20.100000000000001" customHeight="1"/>
    <row r="45" spans="1:8" ht="20.100000000000001" customHeight="1"/>
    <row r="46" spans="1:8" ht="20.100000000000001" customHeight="1"/>
    <row r="47" spans="1:8" ht="20.100000000000001" customHeight="1"/>
    <row r="48" spans="1: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sheetData>
  <sheetProtection algorithmName="SHA-512" hashValue="XCjDqme46sgPUZO53Ewg5TEvNyDfHnjP/vaE1Xvn34Q/Bx3gdtDkpm99Wqi/evS0cDASInfZV2kXOdb1kUE/oA==" saltValue="YRQO7ZUsmmm/Dyjrn+M0Bw==" spinCount="100000" sheet="1" objects="1" scenarios="1"/>
  <protectedRanges>
    <protectedRange sqref="B9:E20" name="Bereik1"/>
  </protectedRanges>
  <mergeCells count="5">
    <mergeCell ref="A1:H2"/>
    <mergeCell ref="A4:H6"/>
    <mergeCell ref="A31:H31"/>
    <mergeCell ref="A32:H35"/>
    <mergeCell ref="A37:H39"/>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200"/>
  <sheetViews>
    <sheetView workbookViewId="0"/>
  </sheetViews>
  <sheetFormatPr defaultRowHeight="14.25"/>
  <cols>
    <col min="1" max="1" width="6" customWidth="1"/>
    <col min="2" max="2" width="28" customWidth="1"/>
    <col min="3" max="4" width="40" customWidth="1"/>
    <col min="5" max="5" width="20" customWidth="1"/>
    <col min="6" max="7" width="14" customWidth="1"/>
    <col min="8" max="9" width="16" customWidth="1"/>
    <col min="10" max="10" width="38" customWidth="1"/>
  </cols>
  <sheetData>
    <row r="1" spans="1:10" ht="27.95" customHeight="1">
      <c r="A1" s="28" t="s">
        <v>268</v>
      </c>
      <c r="B1" s="28"/>
      <c r="C1" s="28"/>
      <c r="D1" s="28"/>
      <c r="E1" s="28"/>
      <c r="F1" s="28"/>
      <c r="G1" s="28"/>
      <c r="H1" s="28"/>
      <c r="I1" s="28"/>
      <c r="J1" s="28"/>
    </row>
    <row r="2" spans="1:10" ht="27.95" customHeight="1">
      <c r="A2" s="28"/>
      <c r="B2" s="28"/>
      <c r="C2" s="28"/>
      <c r="D2" s="28"/>
      <c r="E2" s="28"/>
      <c r="F2" s="28"/>
      <c r="G2" s="28"/>
      <c r="H2" s="28"/>
      <c r="I2" s="28"/>
      <c r="J2" s="28"/>
    </row>
    <row r="3" spans="1:10" ht="20.100000000000001" customHeight="1">
      <c r="A3" s="3"/>
      <c r="B3" s="3"/>
      <c r="C3" s="3"/>
      <c r="D3" s="3"/>
      <c r="E3" s="3"/>
      <c r="F3" s="3"/>
      <c r="G3" s="3"/>
      <c r="H3" s="3"/>
      <c r="I3" s="3"/>
      <c r="J3" s="3"/>
    </row>
    <row r="4" spans="1:10" ht="20.100000000000001" customHeight="1">
      <c r="A4" s="23" t="s">
        <v>269</v>
      </c>
      <c r="B4" s="23" t="s">
        <v>54</v>
      </c>
      <c r="C4" s="23" t="s">
        <v>270</v>
      </c>
      <c r="D4" s="23" t="s">
        <v>271</v>
      </c>
      <c r="E4" s="23" t="s">
        <v>272</v>
      </c>
      <c r="F4" s="23" t="s">
        <v>273</v>
      </c>
      <c r="G4" s="23" t="s">
        <v>274</v>
      </c>
      <c r="H4" s="23" t="s">
        <v>34</v>
      </c>
      <c r="I4" s="23" t="s">
        <v>63</v>
      </c>
      <c r="J4" s="23" t="s">
        <v>275</v>
      </c>
    </row>
    <row r="5" spans="1:10" ht="20.100000000000001" customHeight="1">
      <c r="A5" s="3">
        <v>1</v>
      </c>
      <c r="B5" s="11"/>
      <c r="C5" s="11"/>
      <c r="D5" s="11"/>
      <c r="E5" s="11"/>
      <c r="F5" s="14"/>
      <c r="G5" s="14"/>
      <c r="H5" s="11"/>
      <c r="I5" s="11"/>
      <c r="J5" s="11"/>
    </row>
    <row r="6" spans="1:10" ht="20.100000000000001" customHeight="1">
      <c r="A6" s="3">
        <v>2</v>
      </c>
      <c r="B6" s="11"/>
      <c r="C6" s="11"/>
      <c r="D6" s="11"/>
      <c r="E6" s="11"/>
      <c r="F6" s="14"/>
      <c r="G6" s="14"/>
      <c r="H6" s="11"/>
      <c r="I6" s="11"/>
      <c r="J6" s="11"/>
    </row>
    <row r="7" spans="1:10" ht="20.100000000000001" customHeight="1">
      <c r="A7" s="3">
        <v>3</v>
      </c>
      <c r="B7" s="11"/>
      <c r="C7" s="11"/>
      <c r="D7" s="11"/>
      <c r="E7" s="11"/>
      <c r="F7" s="14"/>
      <c r="G7" s="14"/>
      <c r="H7" s="11"/>
      <c r="I7" s="11"/>
      <c r="J7" s="11"/>
    </row>
    <row r="8" spans="1:10" ht="20.100000000000001" customHeight="1">
      <c r="A8" s="3">
        <v>4</v>
      </c>
      <c r="B8" s="11"/>
      <c r="C8" s="11"/>
      <c r="D8" s="11"/>
      <c r="E8" s="11"/>
      <c r="F8" s="14"/>
      <c r="G8" s="14"/>
      <c r="H8" s="11"/>
      <c r="I8" s="11"/>
      <c r="J8" s="11"/>
    </row>
    <row r="9" spans="1:10" ht="20.100000000000001" customHeight="1">
      <c r="A9" s="3">
        <v>5</v>
      </c>
      <c r="B9" s="11"/>
      <c r="C9" s="11"/>
      <c r="D9" s="11"/>
      <c r="E9" s="11"/>
      <c r="F9" s="14"/>
      <c r="G9" s="14"/>
      <c r="H9" s="11"/>
      <c r="I9" s="11"/>
      <c r="J9" s="11"/>
    </row>
    <row r="10" spans="1:10" ht="20.100000000000001" customHeight="1">
      <c r="A10" s="3">
        <v>6</v>
      </c>
      <c r="B10" s="11"/>
      <c r="C10" s="11"/>
      <c r="D10" s="11"/>
      <c r="E10" s="11"/>
      <c r="F10" s="14"/>
      <c r="G10" s="14"/>
      <c r="H10" s="11"/>
      <c r="I10" s="11"/>
      <c r="J10" s="11"/>
    </row>
    <row r="11" spans="1:10" ht="20.100000000000001" customHeight="1">
      <c r="A11" s="3">
        <v>7</v>
      </c>
      <c r="B11" s="11"/>
      <c r="C11" s="11"/>
      <c r="D11" s="11"/>
      <c r="E11" s="11"/>
      <c r="F11" s="14"/>
      <c r="G11" s="14"/>
      <c r="H11" s="11"/>
      <c r="I11" s="11"/>
      <c r="J11" s="11"/>
    </row>
    <row r="12" spans="1:10" ht="20.100000000000001" customHeight="1">
      <c r="A12" s="3">
        <v>8</v>
      </c>
      <c r="B12" s="11"/>
      <c r="C12" s="11"/>
      <c r="D12" s="11"/>
      <c r="E12" s="11"/>
      <c r="F12" s="14"/>
      <c r="G12" s="14"/>
      <c r="H12" s="11"/>
      <c r="I12" s="11"/>
      <c r="J12" s="11"/>
    </row>
    <row r="13" spans="1:10" ht="20.100000000000001" customHeight="1">
      <c r="A13" s="3">
        <v>9</v>
      </c>
      <c r="B13" s="11"/>
      <c r="C13" s="11"/>
      <c r="D13" s="11"/>
      <c r="E13" s="11"/>
      <c r="F13" s="14"/>
      <c r="G13" s="14"/>
      <c r="H13" s="11"/>
      <c r="I13" s="11"/>
      <c r="J13" s="11"/>
    </row>
    <row r="14" spans="1:10" ht="20.100000000000001" customHeight="1">
      <c r="A14" s="3">
        <v>10</v>
      </c>
      <c r="B14" s="11"/>
      <c r="C14" s="11"/>
      <c r="D14" s="11"/>
      <c r="E14" s="11"/>
      <c r="F14" s="14"/>
      <c r="G14" s="14"/>
      <c r="H14" s="11"/>
      <c r="I14" s="11"/>
      <c r="J14" s="11"/>
    </row>
    <row r="15" spans="1:10" ht="20.100000000000001" customHeight="1">
      <c r="A15" s="3">
        <v>11</v>
      </c>
      <c r="B15" s="11"/>
      <c r="C15" s="11"/>
      <c r="D15" s="11"/>
      <c r="E15" s="11"/>
      <c r="F15" s="14"/>
      <c r="G15" s="14"/>
      <c r="H15" s="11"/>
      <c r="I15" s="11"/>
      <c r="J15" s="11"/>
    </row>
    <row r="16" spans="1:10" ht="20.100000000000001" customHeight="1">
      <c r="A16" s="3">
        <v>12</v>
      </c>
      <c r="B16" s="11"/>
      <c r="C16" s="11"/>
      <c r="D16" s="11"/>
      <c r="E16" s="11"/>
      <c r="F16" s="14"/>
      <c r="G16" s="14"/>
      <c r="H16" s="11"/>
      <c r="I16" s="11"/>
      <c r="J16" s="11"/>
    </row>
    <row r="17" spans="1:10" ht="20.100000000000001" customHeight="1">
      <c r="A17" s="3">
        <v>13</v>
      </c>
      <c r="B17" s="11"/>
      <c r="C17" s="11"/>
      <c r="D17" s="11"/>
      <c r="E17" s="11"/>
      <c r="F17" s="14"/>
      <c r="G17" s="14"/>
      <c r="H17" s="11"/>
      <c r="I17" s="11"/>
      <c r="J17" s="11"/>
    </row>
    <row r="18" spans="1:10" ht="20.100000000000001" customHeight="1">
      <c r="A18" s="3">
        <v>14</v>
      </c>
      <c r="B18" s="11"/>
      <c r="C18" s="11"/>
      <c r="D18" s="11"/>
      <c r="E18" s="11"/>
      <c r="F18" s="14"/>
      <c r="G18" s="14"/>
      <c r="H18" s="11"/>
      <c r="I18" s="11"/>
      <c r="J18" s="11"/>
    </row>
    <row r="19" spans="1:10" ht="20.100000000000001" customHeight="1">
      <c r="A19" s="3">
        <v>15</v>
      </c>
      <c r="B19" s="11"/>
      <c r="C19" s="11"/>
      <c r="D19" s="11"/>
      <c r="E19" s="11"/>
      <c r="F19" s="14"/>
      <c r="G19" s="14"/>
      <c r="H19" s="11"/>
      <c r="I19" s="11"/>
      <c r="J19" s="11"/>
    </row>
    <row r="20" spans="1:10" ht="20.100000000000001" customHeight="1">
      <c r="A20" s="3">
        <v>16</v>
      </c>
      <c r="B20" s="11"/>
      <c r="C20" s="11"/>
      <c r="D20" s="11"/>
      <c r="E20" s="11"/>
      <c r="F20" s="14"/>
      <c r="G20" s="14"/>
      <c r="H20" s="11"/>
      <c r="I20" s="11"/>
      <c r="J20" s="11"/>
    </row>
    <row r="21" spans="1:10" ht="20.100000000000001" customHeight="1">
      <c r="A21" s="3">
        <v>17</v>
      </c>
      <c r="B21" s="11"/>
      <c r="C21" s="11"/>
      <c r="D21" s="11"/>
      <c r="E21" s="11"/>
      <c r="F21" s="14"/>
      <c r="G21" s="14"/>
      <c r="H21" s="11"/>
      <c r="I21" s="11"/>
      <c r="J21" s="11"/>
    </row>
    <row r="22" spans="1:10" ht="20.100000000000001" customHeight="1">
      <c r="A22" s="3">
        <v>18</v>
      </c>
      <c r="B22" s="11"/>
      <c r="C22" s="11"/>
      <c r="D22" s="11"/>
      <c r="E22" s="11"/>
      <c r="F22" s="14"/>
      <c r="G22" s="14"/>
      <c r="H22" s="11"/>
      <c r="I22" s="11"/>
      <c r="J22" s="11"/>
    </row>
    <row r="23" spans="1:10" ht="20.100000000000001" customHeight="1">
      <c r="A23" s="3">
        <v>19</v>
      </c>
      <c r="B23" s="11"/>
      <c r="C23" s="11"/>
      <c r="D23" s="11"/>
      <c r="E23" s="11"/>
      <c r="F23" s="14"/>
      <c r="G23" s="14"/>
      <c r="H23" s="11"/>
      <c r="I23" s="11"/>
      <c r="J23" s="11"/>
    </row>
    <row r="24" spans="1:10" ht="20.100000000000001" customHeight="1">
      <c r="A24" s="3">
        <v>20</v>
      </c>
      <c r="B24" s="11"/>
      <c r="C24" s="11"/>
      <c r="D24" s="11"/>
      <c r="E24" s="11"/>
      <c r="F24" s="14"/>
      <c r="G24" s="14"/>
      <c r="H24" s="11"/>
      <c r="I24" s="11"/>
      <c r="J24" s="11"/>
    </row>
    <row r="25" spans="1:10" ht="20.100000000000001" customHeight="1">
      <c r="A25" s="3">
        <v>21</v>
      </c>
      <c r="B25" s="11"/>
      <c r="C25" s="11"/>
      <c r="D25" s="11"/>
      <c r="E25" s="11"/>
      <c r="F25" s="14"/>
      <c r="G25" s="14"/>
      <c r="H25" s="11"/>
      <c r="I25" s="11"/>
      <c r="J25" s="11"/>
    </row>
    <row r="26" spans="1:10" ht="20.100000000000001" customHeight="1">
      <c r="A26" s="3">
        <v>22</v>
      </c>
      <c r="B26" s="11"/>
      <c r="C26" s="11"/>
      <c r="D26" s="11"/>
      <c r="E26" s="11"/>
      <c r="F26" s="14"/>
      <c r="G26" s="14"/>
      <c r="H26" s="11"/>
      <c r="I26" s="11"/>
      <c r="J26" s="11"/>
    </row>
    <row r="27" spans="1:10" ht="20.100000000000001" customHeight="1">
      <c r="A27" s="3">
        <v>23</v>
      </c>
      <c r="B27" s="11"/>
      <c r="C27" s="11"/>
      <c r="D27" s="11"/>
      <c r="E27" s="11"/>
      <c r="F27" s="14"/>
      <c r="G27" s="14"/>
      <c r="H27" s="11"/>
      <c r="I27" s="11"/>
      <c r="J27" s="11"/>
    </row>
    <row r="28" spans="1:10" ht="20.100000000000001" customHeight="1">
      <c r="A28" s="3">
        <v>24</v>
      </c>
      <c r="B28" s="11"/>
      <c r="C28" s="11"/>
      <c r="D28" s="11"/>
      <c r="E28" s="11"/>
      <c r="F28" s="14"/>
      <c r="G28" s="14"/>
      <c r="H28" s="11"/>
      <c r="I28" s="11"/>
      <c r="J28" s="11"/>
    </row>
    <row r="29" spans="1:10" ht="20.100000000000001" customHeight="1">
      <c r="A29" s="3">
        <v>25</v>
      </c>
      <c r="B29" s="11"/>
      <c r="C29" s="11"/>
      <c r="D29" s="11"/>
      <c r="E29" s="11"/>
      <c r="F29" s="14"/>
      <c r="G29" s="14"/>
      <c r="H29" s="11"/>
      <c r="I29" s="11"/>
      <c r="J29" s="11"/>
    </row>
    <row r="30" spans="1:10" ht="20.100000000000001" customHeight="1">
      <c r="A30" s="3">
        <v>26</v>
      </c>
      <c r="B30" s="11"/>
      <c r="C30" s="11"/>
      <c r="D30" s="11"/>
      <c r="E30" s="11"/>
      <c r="F30" s="14"/>
      <c r="G30" s="14"/>
      <c r="H30" s="11"/>
      <c r="I30" s="11"/>
      <c r="J30" s="11"/>
    </row>
    <row r="31" spans="1:10" ht="20.100000000000001" customHeight="1">
      <c r="A31" s="3">
        <v>27</v>
      </c>
      <c r="B31" s="11"/>
      <c r="C31" s="11"/>
      <c r="D31" s="11"/>
      <c r="E31" s="11"/>
      <c r="F31" s="14"/>
      <c r="G31" s="14"/>
      <c r="H31" s="11"/>
      <c r="I31" s="11"/>
      <c r="J31" s="11"/>
    </row>
    <row r="32" spans="1:10" ht="20.100000000000001" customHeight="1">
      <c r="A32" s="3">
        <v>28</v>
      </c>
      <c r="B32" s="11"/>
      <c r="C32" s="11"/>
      <c r="D32" s="11"/>
      <c r="E32" s="11"/>
      <c r="F32" s="14"/>
      <c r="G32" s="14"/>
      <c r="H32" s="11"/>
      <c r="I32" s="11"/>
      <c r="J32" s="11"/>
    </row>
    <row r="33" spans="1:10" ht="20.100000000000001" customHeight="1">
      <c r="A33" s="3">
        <v>29</v>
      </c>
      <c r="B33" s="11"/>
      <c r="C33" s="11"/>
      <c r="D33" s="11"/>
      <c r="E33" s="11"/>
      <c r="F33" s="14"/>
      <c r="G33" s="14"/>
      <c r="H33" s="11"/>
      <c r="I33" s="11"/>
      <c r="J33" s="11"/>
    </row>
    <row r="34" spans="1:10" ht="20.100000000000001" customHeight="1">
      <c r="A34" s="3">
        <v>30</v>
      </c>
      <c r="B34" s="11"/>
      <c r="C34" s="11"/>
      <c r="D34" s="11"/>
      <c r="E34" s="11"/>
      <c r="F34" s="14"/>
      <c r="G34" s="14"/>
      <c r="H34" s="11"/>
      <c r="I34" s="11"/>
      <c r="J34" s="11"/>
    </row>
    <row r="35" spans="1:10" ht="20.100000000000001" customHeight="1"/>
    <row r="36" spans="1:10" ht="20.100000000000001" customHeight="1"/>
    <row r="37" spans="1:10" ht="20.100000000000001" customHeight="1"/>
    <row r="38" spans="1:10" ht="20.100000000000001" customHeight="1"/>
    <row r="39" spans="1:10" ht="20.100000000000001" customHeight="1"/>
    <row r="40" spans="1:10" ht="20.100000000000001" customHeight="1"/>
    <row r="41" spans="1:10" ht="20.100000000000001" customHeight="1"/>
    <row r="42" spans="1:10" ht="20.100000000000001" customHeight="1"/>
    <row r="43" spans="1:10" ht="20.100000000000001" customHeight="1"/>
    <row r="44" spans="1:10" ht="20.100000000000001" customHeight="1"/>
    <row r="45" spans="1:10" ht="20.100000000000001" customHeight="1"/>
    <row r="46" spans="1:10" ht="20.100000000000001" customHeight="1"/>
    <row r="47" spans="1:10" ht="20.100000000000001" customHeight="1"/>
    <row r="48" spans="1:10"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sheetData>
  <mergeCells count="1">
    <mergeCell ref="A1:J2"/>
  </mergeCells>
  <conditionalFormatting sqref="H5:H34">
    <cfRule type="expression" dxfId="2" priority="1">
      <formula>H5="Afgerond"</formula>
    </cfRule>
    <cfRule type="expression" dxfId="1" priority="2">
      <formula>H5="Geblokkeerd"</formula>
    </cfRule>
  </conditionalFormatting>
  <conditionalFormatting sqref="I5:I34">
    <cfRule type="expression" dxfId="0" priority="3">
      <formula>I5="Hoog"</formula>
    </cfRule>
  </conditionalFormatting>
  <dataValidations count="3">
    <dataValidation type="list" sqref="B5:B34" xr:uid="{00000000-0002-0000-0500-000000000000}">
      <formula1>_xlfn._LONGTEXT("Maatschappelijke opdracht,Startfoto &amp; doelgroep,Strategische positionering,Dienstverlening &amp; klantreis,Werkinfrastructuur &amp; portfolio,Werkgeverspartnerschap,Financiën &amp; businesscase,Governance &amp; samenwerking,Organisatorische randvoorwaarden,Transitie &amp; mo","nitoring")</formula1>
    </dataValidation>
    <dataValidation type="list" sqref="H5:H34" xr:uid="{00000000-0002-0000-0500-000001000000}">
      <formula1>"Niet gestart,In uitvoering,Geblokkeerd,Afgerond"</formula1>
    </dataValidation>
    <dataValidation type="list" sqref="I5:I34" xr:uid="{00000000-0002-0000-0500-000002000000}">
      <formula1>"Hoog,Middel,Laag"</formula1>
    </dataValidation>
  </dataValidation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200"/>
  <sheetViews>
    <sheetView workbookViewId="0">
      <selection activeCell="H6" sqref="H6"/>
    </sheetView>
  </sheetViews>
  <sheetFormatPr defaultRowHeight="14.25"/>
  <cols>
    <col min="1" max="1" width="30" customWidth="1"/>
    <col min="2" max="3" width="55" customWidth="1"/>
  </cols>
  <sheetData>
    <row r="1" spans="1:8" ht="27.95" customHeight="1">
      <c r="A1" s="28" t="s">
        <v>276</v>
      </c>
      <c r="B1" s="28"/>
      <c r="C1" s="28"/>
      <c r="D1" s="28"/>
      <c r="E1" s="28"/>
      <c r="F1" s="28"/>
      <c r="G1" s="28"/>
      <c r="H1" s="28"/>
    </row>
    <row r="2" spans="1:8" ht="27.95" customHeight="1">
      <c r="A2" s="28"/>
      <c r="B2" s="28"/>
      <c r="C2" s="28"/>
      <c r="D2" s="28"/>
      <c r="E2" s="28"/>
      <c r="F2" s="28"/>
      <c r="G2" s="28"/>
      <c r="H2" s="28"/>
    </row>
    <row r="3" spans="1:8" ht="20.100000000000001" customHeight="1">
      <c r="A3" s="3"/>
      <c r="B3" s="3"/>
      <c r="C3" s="3"/>
      <c r="D3" s="3"/>
      <c r="E3" s="3"/>
      <c r="F3" s="3"/>
      <c r="G3" s="3"/>
      <c r="H3" s="3"/>
    </row>
    <row r="4" spans="1:8" ht="20.100000000000001" customHeight="1">
      <c r="A4" s="23" t="s">
        <v>54</v>
      </c>
      <c r="B4" s="23" t="s">
        <v>277</v>
      </c>
      <c r="C4" s="29" t="s">
        <v>278</v>
      </c>
      <c r="D4" s="29"/>
      <c r="E4" s="29"/>
      <c r="F4" s="29"/>
      <c r="G4" s="29"/>
      <c r="H4" s="3"/>
    </row>
    <row r="5" spans="1:8" ht="57.75" customHeight="1">
      <c r="A5" s="18" t="s">
        <v>66</v>
      </c>
      <c r="B5" s="18" t="s">
        <v>279</v>
      </c>
      <c r="C5" s="34" t="s">
        <v>280</v>
      </c>
      <c r="D5" s="34"/>
      <c r="E5" s="34"/>
      <c r="F5" s="34"/>
      <c r="G5" s="34"/>
      <c r="H5" s="3"/>
    </row>
    <row r="6" spans="1:8" ht="57.75" customHeight="1">
      <c r="A6" s="18" t="s">
        <v>77</v>
      </c>
      <c r="B6" s="18" t="s">
        <v>281</v>
      </c>
      <c r="C6" s="34" t="s">
        <v>282</v>
      </c>
      <c r="D6" s="34"/>
      <c r="E6" s="34"/>
      <c r="F6" s="34"/>
      <c r="G6" s="34"/>
      <c r="H6" s="3"/>
    </row>
    <row r="7" spans="1:8" ht="57.75" customHeight="1">
      <c r="A7" s="18" t="s">
        <v>88</v>
      </c>
      <c r="B7" s="18" t="s">
        <v>283</v>
      </c>
      <c r="C7" s="34" t="s">
        <v>284</v>
      </c>
      <c r="D7" s="34"/>
      <c r="E7" s="34"/>
      <c r="F7" s="34"/>
      <c r="G7" s="34"/>
      <c r="H7" s="3"/>
    </row>
    <row r="8" spans="1:8" ht="57.75" customHeight="1">
      <c r="A8" s="18" t="s">
        <v>99</v>
      </c>
      <c r="B8" s="18" t="s">
        <v>285</v>
      </c>
      <c r="C8" s="34" t="s">
        <v>286</v>
      </c>
      <c r="D8" s="34"/>
      <c r="E8" s="34"/>
      <c r="F8" s="34"/>
      <c r="G8" s="34"/>
      <c r="H8" s="3"/>
    </row>
    <row r="9" spans="1:8" ht="57.75" customHeight="1">
      <c r="A9" s="18" t="s">
        <v>110</v>
      </c>
      <c r="B9" s="18" t="s">
        <v>287</v>
      </c>
      <c r="C9" s="34" t="s">
        <v>288</v>
      </c>
      <c r="D9" s="34"/>
      <c r="E9" s="34"/>
      <c r="F9" s="34"/>
      <c r="G9" s="34"/>
      <c r="H9" s="3"/>
    </row>
    <row r="10" spans="1:8" ht="57.75" customHeight="1">
      <c r="A10" s="18" t="s">
        <v>121</v>
      </c>
      <c r="B10" s="18" t="s">
        <v>289</v>
      </c>
      <c r="C10" s="34" t="s">
        <v>290</v>
      </c>
      <c r="D10" s="34"/>
      <c r="E10" s="34"/>
      <c r="F10" s="34"/>
      <c r="G10" s="34"/>
      <c r="H10" s="3"/>
    </row>
    <row r="11" spans="1:8" ht="57.75" customHeight="1">
      <c r="A11" s="18" t="s">
        <v>132</v>
      </c>
      <c r="B11" s="18" t="s">
        <v>291</v>
      </c>
      <c r="C11" s="34" t="s">
        <v>292</v>
      </c>
      <c r="D11" s="34"/>
      <c r="E11" s="34"/>
      <c r="F11" s="34"/>
      <c r="G11" s="34"/>
      <c r="H11" s="3"/>
    </row>
    <row r="12" spans="1:8" ht="57.75" customHeight="1">
      <c r="A12" s="18" t="s">
        <v>143</v>
      </c>
      <c r="B12" s="18" t="s">
        <v>293</v>
      </c>
      <c r="C12" s="34" t="s">
        <v>294</v>
      </c>
      <c r="D12" s="34"/>
      <c r="E12" s="34"/>
      <c r="F12" s="34"/>
      <c r="G12" s="34"/>
      <c r="H12" s="3"/>
    </row>
    <row r="13" spans="1:8" ht="57.75" customHeight="1">
      <c r="A13" s="18" t="s">
        <v>154</v>
      </c>
      <c r="B13" s="18" t="s">
        <v>295</v>
      </c>
      <c r="C13" s="34" t="s">
        <v>296</v>
      </c>
      <c r="D13" s="34"/>
      <c r="E13" s="34"/>
      <c r="F13" s="34"/>
      <c r="G13" s="34"/>
      <c r="H13" s="3"/>
    </row>
    <row r="14" spans="1:8" ht="57.75" customHeight="1">
      <c r="A14" s="18" t="s">
        <v>165</v>
      </c>
      <c r="B14" s="18" t="s">
        <v>297</v>
      </c>
      <c r="C14" s="34" t="s">
        <v>298</v>
      </c>
      <c r="D14" s="34"/>
      <c r="E14" s="34"/>
      <c r="F14" s="34"/>
      <c r="G14" s="34"/>
      <c r="H14" s="3"/>
    </row>
    <row r="15" spans="1:8" ht="20.100000000000001" customHeight="1">
      <c r="A15" s="3"/>
      <c r="B15" s="3"/>
      <c r="C15" s="3"/>
      <c r="D15" s="3"/>
      <c r="E15" s="3"/>
      <c r="F15" s="3"/>
      <c r="G15" s="3"/>
      <c r="H15" s="3"/>
    </row>
    <row r="16" spans="1:8" ht="20.100000000000001" customHeight="1">
      <c r="A16" s="26" t="s">
        <v>299</v>
      </c>
      <c r="B16" s="26"/>
      <c r="C16" s="26"/>
      <c r="D16" s="26"/>
      <c r="E16" s="26"/>
      <c r="F16" s="26"/>
      <c r="G16" s="26"/>
      <c r="H16" s="26"/>
    </row>
    <row r="17" spans="1:8" ht="20.100000000000001" customHeight="1">
      <c r="A17" s="16" t="s">
        <v>300</v>
      </c>
      <c r="B17" s="21" t="s">
        <v>301</v>
      </c>
      <c r="C17" s="3"/>
      <c r="D17" s="3"/>
      <c r="E17" s="3"/>
      <c r="F17" s="3"/>
      <c r="G17" s="3"/>
      <c r="H17" s="3"/>
    </row>
    <row r="18" spans="1:8" ht="20.100000000000001" customHeight="1">
      <c r="A18" s="16" t="s">
        <v>302</v>
      </c>
      <c r="B18" s="21" t="s">
        <v>303</v>
      </c>
      <c r="C18" s="3"/>
      <c r="D18" s="3"/>
      <c r="E18" s="3"/>
      <c r="F18" s="3"/>
      <c r="G18" s="3"/>
      <c r="H18" s="3"/>
    </row>
    <row r="19" spans="1:8" ht="20.100000000000001" customHeight="1">
      <c r="A19" s="16" t="s">
        <v>304</v>
      </c>
      <c r="B19" s="21" t="s">
        <v>305</v>
      </c>
      <c r="C19" s="3"/>
      <c r="D19" s="3"/>
      <c r="E19" s="3"/>
      <c r="F19" s="3"/>
      <c r="G19" s="3"/>
      <c r="H19" s="3"/>
    </row>
    <row r="20" spans="1:8" ht="20.100000000000001" customHeight="1">
      <c r="A20" s="16" t="s">
        <v>306</v>
      </c>
      <c r="B20" s="21" t="s">
        <v>307</v>
      </c>
      <c r="C20" s="3"/>
      <c r="D20" s="3"/>
      <c r="E20" s="3"/>
      <c r="F20" s="3"/>
      <c r="G20" s="3"/>
      <c r="H20" s="3"/>
    </row>
    <row r="21" spans="1:8" ht="20.100000000000001" customHeight="1">
      <c r="A21" s="16" t="s">
        <v>308</v>
      </c>
      <c r="B21" s="21" t="s">
        <v>309</v>
      </c>
      <c r="C21" s="3"/>
      <c r="D21" s="3"/>
      <c r="E21" s="3"/>
      <c r="F21" s="3"/>
      <c r="G21" s="3"/>
      <c r="H21" s="3"/>
    </row>
    <row r="22" spans="1:8" ht="20.100000000000001" customHeight="1">
      <c r="A22" s="3"/>
      <c r="B22" s="3"/>
      <c r="C22" s="3"/>
      <c r="D22" s="3"/>
      <c r="E22" s="3"/>
      <c r="F22" s="3"/>
      <c r="G22" s="3"/>
      <c r="H22" s="3"/>
    </row>
    <row r="23" spans="1:8" ht="20.100000000000001" customHeight="1">
      <c r="A23" s="33" t="s">
        <v>310</v>
      </c>
      <c r="B23" s="33"/>
      <c r="C23" s="33"/>
      <c r="D23" s="33"/>
      <c r="E23" s="33"/>
      <c r="F23" s="33"/>
      <c r="G23" s="33"/>
      <c r="H23" s="33"/>
    </row>
    <row r="24" spans="1:8" ht="20.100000000000001" customHeight="1">
      <c r="A24" s="33"/>
      <c r="B24" s="33"/>
      <c r="C24" s="33"/>
      <c r="D24" s="33"/>
      <c r="E24" s="33"/>
      <c r="F24" s="33"/>
      <c r="G24" s="33"/>
      <c r="H24" s="33"/>
    </row>
    <row r="25" spans="1:8" ht="20.100000000000001" customHeight="1">
      <c r="A25" s="33"/>
      <c r="B25" s="33"/>
      <c r="C25" s="33"/>
      <c r="D25" s="33"/>
      <c r="E25" s="33"/>
      <c r="F25" s="33"/>
      <c r="G25" s="33"/>
      <c r="H25" s="33"/>
    </row>
    <row r="26" spans="1:8" ht="20.100000000000001" customHeight="1">
      <c r="A26" s="33"/>
      <c r="B26" s="33"/>
      <c r="C26" s="33"/>
      <c r="D26" s="33"/>
      <c r="E26" s="33"/>
      <c r="F26" s="33"/>
      <c r="G26" s="33"/>
      <c r="H26" s="33"/>
    </row>
    <row r="27" spans="1:8" ht="20.100000000000001" customHeight="1"/>
    <row r="28" spans="1:8" ht="20.100000000000001" customHeight="1"/>
    <row r="29" spans="1:8" ht="20.100000000000001" customHeight="1"/>
    <row r="30" spans="1:8" ht="20.100000000000001" customHeight="1"/>
    <row r="31" spans="1:8" ht="20.100000000000001" customHeight="1"/>
    <row r="32" spans="1:8" ht="20.100000000000001"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row r="102" ht="20.100000000000001" customHeight="1"/>
    <row r="103" ht="20.100000000000001" customHeight="1"/>
    <row r="104" ht="20.100000000000001" customHeight="1"/>
    <row r="105" ht="20.100000000000001" customHeight="1"/>
    <row r="106" ht="20.100000000000001" customHeight="1"/>
    <row r="107" ht="20.100000000000001" customHeight="1"/>
    <row r="108" ht="20.100000000000001" customHeight="1"/>
    <row r="109" ht="20.100000000000001" customHeight="1"/>
    <row r="110" ht="20.100000000000001" customHeight="1"/>
    <row r="111" ht="20.100000000000001" customHeight="1"/>
    <row r="112" ht="20.100000000000001" customHeight="1"/>
    <row r="113" ht="20.100000000000001" customHeight="1"/>
    <row r="114" ht="20.100000000000001" customHeight="1"/>
    <row r="115" ht="20.100000000000001" customHeight="1"/>
    <row r="116" ht="20.100000000000001" customHeight="1"/>
    <row r="117" ht="20.100000000000001" customHeight="1"/>
    <row r="118" ht="20.100000000000001" customHeight="1"/>
    <row r="119" ht="20.100000000000001" customHeight="1"/>
    <row r="120" ht="20.100000000000001" customHeight="1"/>
    <row r="121" ht="20.100000000000001" customHeight="1"/>
    <row r="122" ht="20.100000000000001" customHeight="1"/>
    <row r="123" ht="20.100000000000001" customHeight="1"/>
    <row r="124" ht="20.100000000000001" customHeight="1"/>
    <row r="125" ht="20.100000000000001" customHeight="1"/>
    <row r="126" ht="20.100000000000001" customHeight="1"/>
    <row r="127" ht="20.100000000000001" customHeight="1"/>
    <row r="128" ht="20.100000000000001" customHeight="1"/>
    <row r="129" ht="20.100000000000001" customHeight="1"/>
    <row r="130" ht="20.100000000000001" customHeight="1"/>
    <row r="131" ht="20.100000000000001" customHeight="1"/>
    <row r="132" ht="20.100000000000001" customHeight="1"/>
    <row r="133" ht="20.100000000000001" customHeight="1"/>
    <row r="134" ht="20.100000000000001" customHeight="1"/>
    <row r="135" ht="20.100000000000001" customHeight="1"/>
    <row r="136" ht="20.100000000000001" customHeight="1"/>
    <row r="137" ht="20.100000000000001" customHeight="1"/>
    <row r="138" ht="20.100000000000001" customHeight="1"/>
    <row r="139" ht="20.100000000000001" customHeight="1"/>
    <row r="140" ht="20.100000000000001" customHeight="1"/>
    <row r="141" ht="20.100000000000001" customHeight="1"/>
    <row r="142" ht="20.100000000000001" customHeight="1"/>
    <row r="143" ht="20.100000000000001" customHeight="1"/>
    <row r="144" ht="20.100000000000001" customHeight="1"/>
    <row r="145" ht="20.100000000000001" customHeight="1"/>
    <row r="146" ht="20.100000000000001" customHeight="1"/>
    <row r="147" ht="20.100000000000001" customHeight="1"/>
    <row r="148" ht="20.100000000000001" customHeight="1"/>
    <row r="149" ht="20.100000000000001" customHeight="1"/>
    <row r="150" ht="20.100000000000001" customHeight="1"/>
    <row r="151" ht="20.100000000000001" customHeight="1"/>
    <row r="152" ht="20.100000000000001" customHeight="1"/>
    <row r="153" ht="20.100000000000001" customHeight="1"/>
    <row r="154" ht="20.100000000000001" customHeight="1"/>
    <row r="155" ht="20.100000000000001" customHeight="1"/>
    <row r="156" ht="20.100000000000001" customHeight="1"/>
    <row r="157" ht="20.100000000000001" customHeight="1"/>
    <row r="158" ht="20.100000000000001" customHeight="1"/>
    <row r="159" ht="20.100000000000001" customHeight="1"/>
    <row r="160" ht="20.100000000000001" customHeight="1"/>
    <row r="161" ht="20.100000000000001" customHeight="1"/>
    <row r="162" ht="20.100000000000001" customHeight="1"/>
    <row r="163" ht="20.100000000000001" customHeight="1"/>
    <row r="164" ht="20.100000000000001" customHeight="1"/>
    <row r="165" ht="20.100000000000001" customHeight="1"/>
    <row r="166" ht="20.100000000000001" customHeight="1"/>
    <row r="167" ht="20.100000000000001" customHeight="1"/>
    <row r="168" ht="20.100000000000001" customHeight="1"/>
    <row r="169" ht="20.100000000000001" customHeight="1"/>
    <row r="170" ht="20.100000000000001" customHeight="1"/>
    <row r="171" ht="20.100000000000001" customHeight="1"/>
    <row r="172" ht="20.100000000000001" customHeight="1"/>
    <row r="173" ht="20.100000000000001" customHeight="1"/>
    <row r="174" ht="20.100000000000001" customHeight="1"/>
    <row r="175" ht="20.100000000000001" customHeight="1"/>
    <row r="176" ht="20.100000000000001" customHeight="1"/>
    <row r="177" ht="20.100000000000001" customHeight="1"/>
    <row r="178" ht="20.100000000000001" customHeight="1"/>
    <row r="179" ht="20.100000000000001" customHeight="1"/>
    <row r="180" ht="20.100000000000001" customHeight="1"/>
    <row r="181" ht="20.100000000000001" customHeight="1"/>
    <row r="182" ht="20.100000000000001" customHeight="1"/>
    <row r="183" ht="20.100000000000001" customHeight="1"/>
    <row r="184" ht="20.100000000000001" customHeight="1"/>
    <row r="185" ht="20.100000000000001" customHeight="1"/>
    <row r="186" ht="20.100000000000001" customHeight="1"/>
    <row r="187" ht="20.100000000000001" customHeight="1"/>
    <row r="188" ht="20.100000000000001" customHeight="1"/>
    <row r="189" ht="20.100000000000001" customHeight="1"/>
    <row r="190" ht="20.100000000000001" customHeight="1"/>
    <row r="191" ht="20.100000000000001" customHeight="1"/>
    <row r="192" ht="20.100000000000001" customHeight="1"/>
    <row r="193" ht="20.100000000000001" customHeight="1"/>
    <row r="194" ht="20.100000000000001" customHeight="1"/>
    <row r="195" ht="20.100000000000001" customHeight="1"/>
    <row r="196" ht="20.100000000000001" customHeight="1"/>
    <row r="197" ht="20.100000000000001" customHeight="1"/>
    <row r="198" ht="20.100000000000001" customHeight="1"/>
    <row r="199" ht="20.100000000000001" customHeight="1"/>
    <row r="200" ht="20.100000000000001" customHeight="1"/>
  </sheetData>
  <sheetProtection algorithmName="SHA-512" hashValue="gS9R5rbvNEtVBoeaXuIY+pijhoYon30Bxa0NnWdkvPZegjIf568RMSS+fswhTcjj6BwdHFZ/dx1vj3/Ovi7hKA==" saltValue="vvX849vdhgQyOGJNdxjdyA==" spinCount="100000" sheet="1" objects="1" scenarios="1"/>
  <mergeCells count="14">
    <mergeCell ref="A1:H2"/>
    <mergeCell ref="A16:H16"/>
    <mergeCell ref="A23:H26"/>
    <mergeCell ref="C5:G5"/>
    <mergeCell ref="C6:G6"/>
    <mergeCell ref="C7:G7"/>
    <mergeCell ref="C8:G8"/>
    <mergeCell ref="C9:G9"/>
    <mergeCell ref="C10:G10"/>
    <mergeCell ref="C11:G11"/>
    <mergeCell ref="C12:G12"/>
    <mergeCell ref="C13:G13"/>
    <mergeCell ref="C14:G14"/>
    <mergeCell ref="C4:G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50"/>
  <sheetViews>
    <sheetView workbookViewId="0">
      <selection activeCell="A26" sqref="A26"/>
    </sheetView>
  </sheetViews>
  <sheetFormatPr defaultRowHeight="14.25"/>
  <cols>
    <col min="1" max="1" width="17" customWidth="1"/>
    <col min="2" max="10" width="14" customWidth="1"/>
  </cols>
  <sheetData>
    <row r="1" spans="1:10">
      <c r="A1" s="28" t="s">
        <v>311</v>
      </c>
      <c r="B1" s="28"/>
      <c r="C1" s="28"/>
      <c r="D1" s="28"/>
      <c r="E1" s="28"/>
      <c r="F1" s="28"/>
      <c r="G1" s="28"/>
      <c r="H1" s="28"/>
      <c r="I1" s="28"/>
      <c r="J1" s="28"/>
    </row>
    <row r="2" spans="1:10">
      <c r="A2" s="28"/>
      <c r="B2" s="28"/>
      <c r="C2" s="28"/>
      <c r="D2" s="28"/>
      <c r="E2" s="28"/>
      <c r="F2" s="28"/>
      <c r="G2" s="28"/>
      <c r="H2" s="28"/>
      <c r="I2" s="28"/>
      <c r="J2" s="28"/>
    </row>
    <row r="3" spans="1:10" ht="21.75">
      <c r="A3" s="3"/>
      <c r="B3" s="3"/>
      <c r="C3" s="3"/>
      <c r="D3" s="3"/>
      <c r="E3" s="3"/>
      <c r="F3" s="3"/>
      <c r="G3" s="3"/>
      <c r="H3" s="3"/>
      <c r="I3" s="3"/>
      <c r="J3" s="3"/>
    </row>
    <row r="4" spans="1:10">
      <c r="A4" s="37" t="s">
        <v>312</v>
      </c>
      <c r="B4" s="37"/>
      <c r="C4" s="37"/>
      <c r="D4" s="37"/>
      <c r="E4" s="37"/>
      <c r="F4" s="37"/>
      <c r="G4" s="37"/>
      <c r="H4" s="37"/>
      <c r="I4" s="37"/>
      <c r="J4" s="37"/>
    </row>
    <row r="5" spans="1:10">
      <c r="A5" s="37"/>
      <c r="B5" s="37"/>
      <c r="C5" s="37"/>
      <c r="D5" s="37"/>
      <c r="E5" s="37"/>
      <c r="F5" s="37"/>
      <c r="G5" s="37"/>
      <c r="H5" s="37"/>
      <c r="I5" s="37"/>
      <c r="J5" s="37"/>
    </row>
    <row r="6" spans="1:10">
      <c r="A6" s="37"/>
      <c r="B6" s="37"/>
      <c r="C6" s="37"/>
      <c r="D6" s="37"/>
      <c r="E6" s="37"/>
      <c r="F6" s="37"/>
      <c r="G6" s="37"/>
      <c r="H6" s="37"/>
      <c r="I6" s="37"/>
      <c r="J6" s="37"/>
    </row>
    <row r="7" spans="1:10" ht="21.75">
      <c r="A7" s="3"/>
      <c r="B7" s="3"/>
      <c r="C7" s="3"/>
      <c r="D7" s="3"/>
      <c r="E7" s="3"/>
      <c r="F7" s="3"/>
      <c r="G7" s="3"/>
      <c r="H7" s="3"/>
      <c r="I7" s="3"/>
      <c r="J7" s="3"/>
    </row>
    <row r="8" spans="1:10" ht="23.25">
      <c r="A8" s="26" t="s">
        <v>313</v>
      </c>
      <c r="B8" s="26"/>
      <c r="C8" s="26"/>
      <c r="D8" s="26"/>
      <c r="E8" s="26"/>
      <c r="F8" s="26"/>
      <c r="G8" s="26"/>
      <c r="H8" s="26"/>
      <c r="I8" s="26"/>
      <c r="J8" s="26"/>
    </row>
    <row r="9" spans="1:10">
      <c r="A9" s="35" t="s">
        <v>314</v>
      </c>
      <c r="B9" s="35"/>
      <c r="C9" s="35"/>
      <c r="D9" s="35"/>
      <c r="E9" s="35"/>
      <c r="F9" s="35"/>
      <c r="G9" s="35"/>
      <c r="H9" s="35"/>
      <c r="I9" s="35"/>
      <c r="J9" s="35"/>
    </row>
    <row r="10" spans="1:10">
      <c r="A10" s="35"/>
      <c r="B10" s="35"/>
      <c r="C10" s="35"/>
      <c r="D10" s="35"/>
      <c r="E10" s="35"/>
      <c r="F10" s="35"/>
      <c r="G10" s="35"/>
      <c r="H10" s="35"/>
      <c r="I10" s="35"/>
      <c r="J10" s="35"/>
    </row>
    <row r="11" spans="1:10">
      <c r="A11" s="35"/>
      <c r="B11" s="35"/>
      <c r="C11" s="35"/>
      <c r="D11" s="35"/>
      <c r="E11" s="35"/>
      <c r="F11" s="35"/>
      <c r="G11" s="35"/>
      <c r="H11" s="35"/>
      <c r="I11" s="35"/>
      <c r="J11" s="35"/>
    </row>
    <row r="12" spans="1:10">
      <c r="A12" s="35"/>
      <c r="B12" s="35"/>
      <c r="C12" s="35"/>
      <c r="D12" s="35"/>
      <c r="E12" s="35"/>
      <c r="F12" s="35"/>
      <c r="G12" s="35"/>
      <c r="H12" s="35"/>
      <c r="I12" s="35"/>
      <c r="J12" s="35"/>
    </row>
    <row r="13" spans="1:10">
      <c r="A13" s="35"/>
      <c r="B13" s="35"/>
      <c r="C13" s="35"/>
      <c r="D13" s="35"/>
      <c r="E13" s="35"/>
      <c r="F13" s="35"/>
      <c r="G13" s="35"/>
      <c r="H13" s="35"/>
      <c r="I13" s="35"/>
      <c r="J13" s="35"/>
    </row>
    <row r="14" spans="1:10">
      <c r="A14" s="35"/>
      <c r="B14" s="35"/>
      <c r="C14" s="35"/>
      <c r="D14" s="35"/>
      <c r="E14" s="35"/>
      <c r="F14" s="35"/>
      <c r="G14" s="35"/>
      <c r="H14" s="35"/>
      <c r="I14" s="35"/>
      <c r="J14" s="35"/>
    </row>
    <row r="15" spans="1:10">
      <c r="A15" s="35"/>
      <c r="B15" s="35"/>
      <c r="C15" s="35"/>
      <c r="D15" s="35"/>
      <c r="E15" s="35"/>
      <c r="F15" s="35"/>
      <c r="G15" s="35"/>
      <c r="H15" s="35"/>
      <c r="I15" s="35"/>
      <c r="J15" s="35"/>
    </row>
    <row r="16" spans="1:10">
      <c r="A16" s="35"/>
      <c r="B16" s="35"/>
      <c r="C16" s="35"/>
      <c r="D16" s="35"/>
      <c r="E16" s="35"/>
      <c r="F16" s="35"/>
      <c r="G16" s="35"/>
      <c r="H16" s="35"/>
      <c r="I16" s="35"/>
      <c r="J16" s="35"/>
    </row>
    <row r="17" spans="1:10">
      <c r="A17" s="35"/>
      <c r="B17" s="35"/>
      <c r="C17" s="35"/>
      <c r="D17" s="35"/>
      <c r="E17" s="35"/>
      <c r="F17" s="35"/>
      <c r="G17" s="35"/>
      <c r="H17" s="35"/>
      <c r="I17" s="35"/>
      <c r="J17" s="35"/>
    </row>
    <row r="18" spans="1:10">
      <c r="A18" s="35"/>
      <c r="B18" s="35"/>
      <c r="C18" s="35"/>
      <c r="D18" s="35"/>
      <c r="E18" s="35"/>
      <c r="F18" s="35"/>
      <c r="G18" s="35"/>
      <c r="H18" s="35"/>
      <c r="I18" s="35"/>
      <c r="J18" s="35"/>
    </row>
    <row r="19" spans="1:10">
      <c r="A19" s="35"/>
      <c r="B19" s="35"/>
      <c r="C19" s="35"/>
      <c r="D19" s="35"/>
      <c r="E19" s="35"/>
      <c r="F19" s="35"/>
      <c r="G19" s="35"/>
      <c r="H19" s="35"/>
      <c r="I19" s="35"/>
      <c r="J19" s="35"/>
    </row>
    <row r="20" spans="1:10">
      <c r="A20" s="35"/>
      <c r="B20" s="35"/>
      <c r="C20" s="35"/>
      <c r="D20" s="35"/>
      <c r="E20" s="35"/>
      <c r="F20" s="35"/>
      <c r="G20" s="35"/>
      <c r="H20" s="35"/>
      <c r="I20" s="35"/>
      <c r="J20" s="35"/>
    </row>
    <row r="21" spans="1:10">
      <c r="A21" s="35"/>
      <c r="B21" s="35"/>
      <c r="C21" s="35"/>
      <c r="D21" s="35"/>
      <c r="E21" s="35"/>
      <c r="F21" s="35"/>
      <c r="G21" s="35"/>
      <c r="H21" s="35"/>
      <c r="I21" s="35"/>
      <c r="J21" s="35"/>
    </row>
    <row r="22" spans="1:10">
      <c r="A22" s="35"/>
      <c r="B22" s="35"/>
      <c r="C22" s="35"/>
      <c r="D22" s="35"/>
      <c r="E22" s="35"/>
      <c r="F22" s="35"/>
      <c r="G22" s="35"/>
      <c r="H22" s="35"/>
      <c r="I22" s="35"/>
      <c r="J22" s="35"/>
    </row>
    <row r="23" spans="1:10">
      <c r="A23" s="35"/>
      <c r="B23" s="35"/>
      <c r="C23" s="35"/>
      <c r="D23" s="35"/>
      <c r="E23" s="35"/>
      <c r="F23" s="35"/>
      <c r="G23" s="35"/>
      <c r="H23" s="35"/>
      <c r="I23" s="35"/>
      <c r="J23" s="35"/>
    </row>
    <row r="24" spans="1:10">
      <c r="A24" s="35"/>
      <c r="B24" s="35"/>
      <c r="C24" s="35"/>
      <c r="D24" s="35"/>
      <c r="E24" s="35"/>
      <c r="F24" s="35"/>
      <c r="G24" s="35"/>
      <c r="H24" s="35"/>
      <c r="I24" s="35"/>
      <c r="J24" s="35"/>
    </row>
    <row r="25" spans="1:10">
      <c r="A25" s="35"/>
      <c r="B25" s="35"/>
      <c r="C25" s="35"/>
      <c r="D25" s="35"/>
      <c r="E25" s="35"/>
      <c r="F25" s="35"/>
      <c r="G25" s="35"/>
      <c r="H25" s="35"/>
      <c r="I25" s="35"/>
      <c r="J25" s="35"/>
    </row>
    <row r="26" spans="1:10" ht="21.75">
      <c r="A26" s="3"/>
      <c r="B26" s="3"/>
      <c r="C26" s="3"/>
      <c r="D26" s="3"/>
      <c r="E26" s="3"/>
      <c r="F26" s="3"/>
      <c r="G26" s="3"/>
      <c r="H26" s="3"/>
      <c r="I26" s="3"/>
      <c r="J26" s="3"/>
    </row>
    <row r="27" spans="1:10" ht="23.25">
      <c r="A27" s="26" t="s">
        <v>315</v>
      </c>
      <c r="B27" s="26"/>
      <c r="C27" s="26"/>
      <c r="D27" s="26"/>
      <c r="E27" s="26"/>
      <c r="F27" s="26"/>
      <c r="G27" s="26"/>
      <c r="H27" s="26"/>
      <c r="I27" s="26"/>
      <c r="J27" s="26"/>
    </row>
    <row r="28" spans="1:10">
      <c r="A28" s="35" t="s">
        <v>316</v>
      </c>
      <c r="B28" s="35"/>
      <c r="C28" s="35"/>
      <c r="D28" s="35"/>
      <c r="E28" s="35"/>
      <c r="F28" s="35"/>
      <c r="G28" s="35"/>
      <c r="H28" s="35"/>
      <c r="I28" s="35"/>
      <c r="J28" s="35"/>
    </row>
    <row r="29" spans="1:10">
      <c r="A29" s="35"/>
      <c r="B29" s="35"/>
      <c r="C29" s="35"/>
      <c r="D29" s="35"/>
      <c r="E29" s="35"/>
      <c r="F29" s="35"/>
      <c r="G29" s="35"/>
      <c r="H29" s="35"/>
      <c r="I29" s="35"/>
      <c r="J29" s="35"/>
    </row>
    <row r="30" spans="1:10">
      <c r="A30" s="35"/>
      <c r="B30" s="35"/>
      <c r="C30" s="35"/>
      <c r="D30" s="35"/>
      <c r="E30" s="35"/>
      <c r="F30" s="35"/>
      <c r="G30" s="35"/>
      <c r="H30" s="35"/>
      <c r="I30" s="35"/>
      <c r="J30" s="35"/>
    </row>
    <row r="31" spans="1:10">
      <c r="A31" s="35"/>
      <c r="B31" s="35"/>
      <c r="C31" s="35"/>
      <c r="D31" s="35"/>
      <c r="E31" s="35"/>
      <c r="F31" s="35"/>
      <c r="G31" s="35"/>
      <c r="H31" s="35"/>
      <c r="I31" s="35"/>
      <c r="J31" s="35"/>
    </row>
    <row r="32" spans="1:10">
      <c r="A32" s="35"/>
      <c r="B32" s="35"/>
      <c r="C32" s="35"/>
      <c r="D32" s="35"/>
      <c r="E32" s="35"/>
      <c r="F32" s="35"/>
      <c r="G32" s="35"/>
      <c r="H32" s="35"/>
      <c r="I32" s="35"/>
      <c r="J32" s="35"/>
    </row>
    <row r="33" spans="1:10">
      <c r="A33" s="35"/>
      <c r="B33" s="35"/>
      <c r="C33" s="35"/>
      <c r="D33" s="35"/>
      <c r="E33" s="35"/>
      <c r="F33" s="35"/>
      <c r="G33" s="35"/>
      <c r="H33" s="35"/>
      <c r="I33" s="35"/>
      <c r="J33" s="35"/>
    </row>
    <row r="34" spans="1:10">
      <c r="A34" s="35"/>
      <c r="B34" s="35"/>
      <c r="C34" s="35"/>
      <c r="D34" s="35"/>
      <c r="E34" s="35"/>
      <c r="F34" s="35"/>
      <c r="G34" s="35"/>
      <c r="H34" s="35"/>
      <c r="I34" s="35"/>
      <c r="J34" s="35"/>
    </row>
    <row r="35" spans="1:10">
      <c r="A35" s="35"/>
      <c r="B35" s="35"/>
      <c r="C35" s="35"/>
      <c r="D35" s="35"/>
      <c r="E35" s="35"/>
      <c r="F35" s="35"/>
      <c r="G35" s="35"/>
      <c r="H35" s="35"/>
      <c r="I35" s="35"/>
      <c r="J35" s="35"/>
    </row>
    <row r="36" spans="1:10">
      <c r="A36" s="35"/>
      <c r="B36" s="35"/>
      <c r="C36" s="35"/>
      <c r="D36" s="35"/>
      <c r="E36" s="35"/>
      <c r="F36" s="35"/>
      <c r="G36" s="35"/>
      <c r="H36" s="35"/>
      <c r="I36" s="35"/>
      <c r="J36" s="35"/>
    </row>
    <row r="37" spans="1:10">
      <c r="A37" s="35"/>
      <c r="B37" s="35"/>
      <c r="C37" s="35"/>
      <c r="D37" s="35"/>
      <c r="E37" s="35"/>
      <c r="F37" s="35"/>
      <c r="G37" s="35"/>
      <c r="H37" s="35"/>
      <c r="I37" s="35"/>
      <c r="J37" s="35"/>
    </row>
    <row r="38" spans="1:10">
      <c r="A38" s="35"/>
      <c r="B38" s="35"/>
      <c r="C38" s="35"/>
      <c r="D38" s="35"/>
      <c r="E38" s="35"/>
      <c r="F38" s="35"/>
      <c r="G38" s="35"/>
      <c r="H38" s="35"/>
      <c r="I38" s="35"/>
      <c r="J38" s="35"/>
    </row>
    <row r="39" spans="1:10">
      <c r="A39" s="35"/>
      <c r="B39" s="35"/>
      <c r="C39" s="35"/>
      <c r="D39" s="35"/>
      <c r="E39" s="35"/>
      <c r="F39" s="35"/>
      <c r="G39" s="35"/>
      <c r="H39" s="35"/>
      <c r="I39" s="35"/>
      <c r="J39" s="35"/>
    </row>
    <row r="40" spans="1:10">
      <c r="A40" s="35"/>
      <c r="B40" s="35"/>
      <c r="C40" s="35"/>
      <c r="D40" s="35"/>
      <c r="E40" s="35"/>
      <c r="F40" s="35"/>
      <c r="G40" s="35"/>
      <c r="H40" s="35"/>
      <c r="I40" s="35"/>
      <c r="J40" s="35"/>
    </row>
    <row r="41" spans="1:10">
      <c r="A41" s="35"/>
      <c r="B41" s="35"/>
      <c r="C41" s="35"/>
      <c r="D41" s="35"/>
      <c r="E41" s="35"/>
      <c r="F41" s="35"/>
      <c r="G41" s="35"/>
      <c r="H41" s="35"/>
      <c r="I41" s="35"/>
      <c r="J41" s="35"/>
    </row>
    <row r="42" spans="1:10">
      <c r="A42" s="35"/>
      <c r="B42" s="35"/>
      <c r="C42" s="35"/>
      <c r="D42" s="35"/>
      <c r="E42" s="35"/>
      <c r="F42" s="35"/>
      <c r="G42" s="35"/>
      <c r="H42" s="35"/>
      <c r="I42" s="35"/>
      <c r="J42" s="35"/>
    </row>
    <row r="43" spans="1:10">
      <c r="A43" s="35"/>
      <c r="B43" s="35"/>
      <c r="C43" s="35"/>
      <c r="D43" s="35"/>
      <c r="E43" s="35"/>
      <c r="F43" s="35"/>
      <c r="G43" s="35"/>
      <c r="H43" s="35"/>
      <c r="I43" s="35"/>
      <c r="J43" s="35"/>
    </row>
    <row r="44" spans="1:10">
      <c r="A44" s="35"/>
      <c r="B44" s="35"/>
      <c r="C44" s="35"/>
      <c r="D44" s="35"/>
      <c r="E44" s="35"/>
      <c r="F44" s="35"/>
      <c r="G44" s="35"/>
      <c r="H44" s="35"/>
      <c r="I44" s="35"/>
      <c r="J44" s="35"/>
    </row>
    <row r="45" spans="1:10">
      <c r="A45" s="35"/>
      <c r="B45" s="35"/>
      <c r="C45" s="35"/>
      <c r="D45" s="35"/>
      <c r="E45" s="35"/>
      <c r="F45" s="35"/>
      <c r="G45" s="35"/>
      <c r="H45" s="35"/>
      <c r="I45" s="35"/>
      <c r="J45" s="35"/>
    </row>
    <row r="46" spans="1:10" ht="21.75">
      <c r="A46" s="3"/>
      <c r="B46" s="3"/>
      <c r="C46" s="3"/>
      <c r="D46" s="3"/>
      <c r="E46" s="3"/>
      <c r="F46" s="3"/>
      <c r="G46" s="3"/>
      <c r="H46" s="3"/>
      <c r="I46" s="3"/>
      <c r="J46" s="3"/>
    </row>
    <row r="47" spans="1:10">
      <c r="A47" s="36" t="s">
        <v>317</v>
      </c>
      <c r="B47" s="36"/>
      <c r="C47" s="36"/>
      <c r="D47" s="36"/>
      <c r="E47" s="36"/>
      <c r="F47" s="36"/>
      <c r="G47" s="36"/>
      <c r="H47" s="36"/>
      <c r="I47" s="36"/>
      <c r="J47" s="36"/>
    </row>
    <row r="48" spans="1:10">
      <c r="A48" s="36"/>
      <c r="B48" s="36"/>
      <c r="C48" s="36"/>
      <c r="D48" s="36"/>
      <c r="E48" s="36"/>
      <c r="F48" s="36"/>
      <c r="G48" s="36"/>
      <c r="H48" s="36"/>
      <c r="I48" s="36"/>
      <c r="J48" s="36"/>
    </row>
    <row r="49" spans="1:10">
      <c r="A49" s="36"/>
      <c r="B49" s="36"/>
      <c r="C49" s="36"/>
      <c r="D49" s="36"/>
      <c r="E49" s="36"/>
      <c r="F49" s="36"/>
      <c r="G49" s="36"/>
      <c r="H49" s="36"/>
      <c r="I49" s="36"/>
      <c r="J49" s="36"/>
    </row>
    <row r="50" spans="1:10">
      <c r="A50" s="36"/>
      <c r="B50" s="36"/>
      <c r="C50" s="36"/>
      <c r="D50" s="36"/>
      <c r="E50" s="36"/>
      <c r="F50" s="36"/>
      <c r="G50" s="36"/>
      <c r="H50" s="36"/>
      <c r="I50" s="36"/>
      <c r="J50" s="36"/>
    </row>
  </sheetData>
  <sheetProtection algorithmName="SHA-512" hashValue="TMr261KV3Tf6pbmBDB/esuUyk49CweTzPZ8ptKuUmkE3PiUL7tlHuRqE8qx+cQGtgKa9P6jnRUrKF1EiUrLU8g==" saltValue="HtG/OfGDnjWfyKlCfGalnQ==" spinCount="100000" sheet="1" objects="1" scenarios="1"/>
  <mergeCells count="7">
    <mergeCell ref="A28:J45"/>
    <mergeCell ref="A47:J50"/>
    <mergeCell ref="A1:J2"/>
    <mergeCell ref="A4:J6"/>
    <mergeCell ref="A8:J8"/>
    <mergeCell ref="A9:J25"/>
    <mergeCell ref="A27:J27"/>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55"/>
  <sheetViews>
    <sheetView workbookViewId="0">
      <selection activeCell="G5" sqref="G5"/>
    </sheetView>
  </sheetViews>
  <sheetFormatPr defaultRowHeight="14.25"/>
  <cols>
    <col min="1" max="1" width="24" customWidth="1"/>
    <col min="2" max="10" width="15" customWidth="1"/>
  </cols>
  <sheetData>
    <row r="1" spans="1:10">
      <c r="A1" s="28" t="s">
        <v>318</v>
      </c>
      <c r="B1" s="28"/>
      <c r="C1" s="28"/>
      <c r="D1" s="28"/>
      <c r="E1" s="28"/>
      <c r="F1" s="28"/>
      <c r="G1" s="28"/>
      <c r="H1" s="28"/>
      <c r="I1" s="28"/>
      <c r="J1" s="28"/>
    </row>
    <row r="2" spans="1:10">
      <c r="A2" s="28"/>
      <c r="B2" s="28"/>
      <c r="C2" s="28"/>
      <c r="D2" s="28"/>
      <c r="E2" s="28"/>
      <c r="F2" s="28"/>
      <c r="G2" s="28"/>
      <c r="H2" s="28"/>
      <c r="I2" s="28"/>
      <c r="J2" s="28"/>
    </row>
    <row r="3" spans="1:10" ht="21.75">
      <c r="A3" s="3"/>
      <c r="B3" s="3"/>
      <c r="C3" s="3"/>
      <c r="D3" s="3"/>
      <c r="E3" s="3"/>
      <c r="F3" s="3"/>
      <c r="G3" s="3"/>
      <c r="H3" s="3"/>
      <c r="I3" s="3"/>
      <c r="J3" s="3"/>
    </row>
    <row r="4" spans="1:10" ht="21.75">
      <c r="A4" s="2" t="s">
        <v>319</v>
      </c>
      <c r="B4" s="11"/>
      <c r="C4" s="3"/>
      <c r="D4" s="3"/>
      <c r="E4" s="3"/>
      <c r="F4" s="3"/>
      <c r="G4" s="3"/>
      <c r="H4" s="3"/>
      <c r="I4" s="3"/>
      <c r="J4" s="3"/>
    </row>
    <row r="5" spans="1:10" ht="21.75">
      <c r="A5" s="2" t="s">
        <v>320</v>
      </c>
      <c r="B5" s="11"/>
      <c r="C5" s="3"/>
      <c r="D5" s="3"/>
      <c r="E5" s="3"/>
      <c r="F5" s="3"/>
      <c r="G5" s="3"/>
      <c r="H5" s="3"/>
      <c r="I5" s="3"/>
      <c r="J5" s="3"/>
    </row>
    <row r="6" spans="1:10" ht="21.75">
      <c r="A6" s="2" t="s">
        <v>181</v>
      </c>
      <c r="B6" s="11"/>
      <c r="C6" s="3"/>
      <c r="D6" s="3"/>
      <c r="E6" s="3"/>
      <c r="F6" s="3"/>
      <c r="G6" s="3"/>
      <c r="H6" s="3"/>
      <c r="I6" s="3"/>
      <c r="J6" s="3"/>
    </row>
    <row r="7" spans="1:10" ht="21.75">
      <c r="A7" s="2" t="s">
        <v>321</v>
      </c>
      <c r="B7" s="11"/>
      <c r="C7" s="3"/>
      <c r="D7" s="3"/>
      <c r="E7" s="3"/>
      <c r="F7" s="3"/>
      <c r="G7" s="3"/>
      <c r="H7" s="3"/>
      <c r="I7" s="3"/>
      <c r="J7" s="3"/>
    </row>
    <row r="8" spans="1:10" ht="21.75">
      <c r="A8" s="3"/>
      <c r="B8" s="3"/>
      <c r="C8" s="3"/>
      <c r="D8" s="3"/>
      <c r="E8" s="3"/>
      <c r="F8" s="3"/>
      <c r="G8" s="3"/>
      <c r="H8" s="3"/>
      <c r="I8" s="3"/>
      <c r="J8" s="3"/>
    </row>
    <row r="9" spans="1:10" ht="23.25">
      <c r="A9" s="26" t="s">
        <v>322</v>
      </c>
      <c r="B9" s="26"/>
      <c r="C9" s="26"/>
      <c r="D9" s="26"/>
      <c r="E9" s="26"/>
      <c r="F9" s="26"/>
      <c r="G9" s="26"/>
      <c r="H9" s="26"/>
      <c r="I9" s="26"/>
      <c r="J9" s="26"/>
    </row>
    <row r="10" spans="1:10">
      <c r="A10" s="25"/>
      <c r="B10" s="25"/>
      <c r="C10" s="25"/>
      <c r="D10" s="25"/>
      <c r="E10" s="25"/>
      <c r="F10" s="25"/>
      <c r="G10" s="25"/>
      <c r="H10" s="25"/>
      <c r="I10" s="25"/>
      <c r="J10" s="25"/>
    </row>
    <row r="11" spans="1:10">
      <c r="A11" s="25"/>
      <c r="B11" s="25"/>
      <c r="C11" s="25"/>
      <c r="D11" s="25"/>
      <c r="E11" s="25"/>
      <c r="F11" s="25"/>
      <c r="G11" s="25"/>
      <c r="H11" s="25"/>
      <c r="I11" s="25"/>
      <c r="J11" s="25"/>
    </row>
    <row r="12" spans="1:10">
      <c r="A12" s="25"/>
      <c r="B12" s="25"/>
      <c r="C12" s="25"/>
      <c r="D12" s="25"/>
      <c r="E12" s="25"/>
      <c r="F12" s="25"/>
      <c r="G12" s="25"/>
      <c r="H12" s="25"/>
      <c r="I12" s="25"/>
      <c r="J12" s="25"/>
    </row>
    <row r="13" spans="1:10">
      <c r="A13" s="25"/>
      <c r="B13" s="25"/>
      <c r="C13" s="25"/>
      <c r="D13" s="25"/>
      <c r="E13" s="25"/>
      <c r="F13" s="25"/>
      <c r="G13" s="25"/>
      <c r="H13" s="25"/>
      <c r="I13" s="25"/>
      <c r="J13" s="25"/>
    </row>
    <row r="14" spans="1:10" ht="21.75">
      <c r="A14" s="3"/>
      <c r="B14" s="3"/>
      <c r="C14" s="3"/>
      <c r="D14" s="3"/>
      <c r="E14" s="3"/>
      <c r="F14" s="3"/>
      <c r="G14" s="3"/>
      <c r="H14" s="3"/>
      <c r="I14" s="3"/>
      <c r="J14" s="3"/>
    </row>
    <row r="15" spans="1:10" ht="23.25">
      <c r="A15" s="26" t="s">
        <v>323</v>
      </c>
      <c r="B15" s="26"/>
      <c r="C15" s="26"/>
      <c r="D15" s="26"/>
      <c r="E15" s="26"/>
      <c r="F15" s="26"/>
      <c r="G15" s="26"/>
      <c r="H15" s="26"/>
      <c r="I15" s="26"/>
      <c r="J15" s="26"/>
    </row>
    <row r="16" spans="1:10">
      <c r="A16" s="25"/>
      <c r="B16" s="25"/>
      <c r="C16" s="25"/>
      <c r="D16" s="25"/>
      <c r="E16" s="25"/>
      <c r="F16" s="25"/>
      <c r="G16" s="25"/>
      <c r="H16" s="25"/>
      <c r="I16" s="25"/>
      <c r="J16" s="25"/>
    </row>
    <row r="17" spans="1:10">
      <c r="A17" s="25"/>
      <c r="B17" s="25"/>
      <c r="C17" s="25"/>
      <c r="D17" s="25"/>
      <c r="E17" s="25"/>
      <c r="F17" s="25"/>
      <c r="G17" s="25"/>
      <c r="H17" s="25"/>
      <c r="I17" s="25"/>
      <c r="J17" s="25"/>
    </row>
    <row r="18" spans="1:10">
      <c r="A18" s="25"/>
      <c r="B18" s="25"/>
      <c r="C18" s="25"/>
      <c r="D18" s="25"/>
      <c r="E18" s="25"/>
      <c r="F18" s="25"/>
      <c r="G18" s="25"/>
      <c r="H18" s="25"/>
      <c r="I18" s="25"/>
      <c r="J18" s="25"/>
    </row>
    <row r="19" spans="1:10">
      <c r="A19" s="25"/>
      <c r="B19" s="25"/>
      <c r="C19" s="25"/>
      <c r="D19" s="25"/>
      <c r="E19" s="25"/>
      <c r="F19" s="25"/>
      <c r="G19" s="25"/>
      <c r="H19" s="25"/>
      <c r="I19" s="25"/>
      <c r="J19" s="25"/>
    </row>
    <row r="20" spans="1:10">
      <c r="A20" s="25"/>
      <c r="B20" s="25"/>
      <c r="C20" s="25"/>
      <c r="D20" s="25"/>
      <c r="E20" s="25"/>
      <c r="F20" s="25"/>
      <c r="G20" s="25"/>
      <c r="H20" s="25"/>
      <c r="I20" s="25"/>
      <c r="J20" s="25"/>
    </row>
    <row r="21" spans="1:10" ht="21.75">
      <c r="A21" s="3"/>
      <c r="B21" s="3"/>
      <c r="C21" s="3"/>
      <c r="D21" s="3"/>
      <c r="E21" s="3"/>
      <c r="F21" s="3"/>
      <c r="G21" s="3"/>
      <c r="H21" s="3"/>
      <c r="I21" s="3"/>
      <c r="J21" s="3"/>
    </row>
    <row r="22" spans="1:10" ht="23.25">
      <c r="A22" s="26" t="s">
        <v>324</v>
      </c>
      <c r="B22" s="26"/>
      <c r="C22" s="26"/>
      <c r="D22" s="26"/>
      <c r="E22" s="26"/>
      <c r="F22" s="26"/>
      <c r="G22" s="26"/>
      <c r="H22" s="26"/>
      <c r="I22" s="26"/>
      <c r="J22" s="26"/>
    </row>
    <row r="23" spans="1:10">
      <c r="A23" s="25"/>
      <c r="B23" s="25"/>
      <c r="C23" s="25"/>
      <c r="D23" s="25"/>
      <c r="E23" s="25"/>
      <c r="F23" s="25"/>
      <c r="G23" s="25"/>
      <c r="H23" s="25"/>
      <c r="I23" s="25"/>
      <c r="J23" s="25"/>
    </row>
    <row r="24" spans="1:10">
      <c r="A24" s="25"/>
      <c r="B24" s="25"/>
      <c r="C24" s="25"/>
      <c r="D24" s="25"/>
      <c r="E24" s="25"/>
      <c r="F24" s="25"/>
      <c r="G24" s="25"/>
      <c r="H24" s="25"/>
      <c r="I24" s="25"/>
      <c r="J24" s="25"/>
    </row>
    <row r="25" spans="1:10">
      <c r="A25" s="25"/>
      <c r="B25" s="25"/>
      <c r="C25" s="25"/>
      <c r="D25" s="25"/>
      <c r="E25" s="25"/>
      <c r="F25" s="25"/>
      <c r="G25" s="25"/>
      <c r="H25" s="25"/>
      <c r="I25" s="25"/>
      <c r="J25" s="25"/>
    </row>
    <row r="26" spans="1:10">
      <c r="A26" s="25"/>
      <c r="B26" s="25"/>
      <c r="C26" s="25"/>
      <c r="D26" s="25"/>
      <c r="E26" s="25"/>
      <c r="F26" s="25"/>
      <c r="G26" s="25"/>
      <c r="H26" s="25"/>
      <c r="I26" s="25"/>
      <c r="J26" s="25"/>
    </row>
    <row r="27" spans="1:10">
      <c r="A27" s="25"/>
      <c r="B27" s="25"/>
      <c r="C27" s="25"/>
      <c r="D27" s="25"/>
      <c r="E27" s="25"/>
      <c r="F27" s="25"/>
      <c r="G27" s="25"/>
      <c r="H27" s="25"/>
      <c r="I27" s="25"/>
      <c r="J27" s="25"/>
    </row>
    <row r="28" spans="1:10">
      <c r="A28" s="25"/>
      <c r="B28" s="25"/>
      <c r="C28" s="25"/>
      <c r="D28" s="25"/>
      <c r="E28" s="25"/>
      <c r="F28" s="25"/>
      <c r="G28" s="25"/>
      <c r="H28" s="25"/>
      <c r="I28" s="25"/>
      <c r="J28" s="25"/>
    </row>
    <row r="29" spans="1:10" ht="21.75">
      <c r="A29" s="3"/>
      <c r="B29" s="3"/>
      <c r="C29" s="3"/>
      <c r="D29" s="3"/>
      <c r="E29" s="3"/>
      <c r="F29" s="3"/>
      <c r="G29" s="3"/>
      <c r="H29" s="3"/>
      <c r="I29" s="3"/>
      <c r="J29" s="3"/>
    </row>
    <row r="30" spans="1:10" ht="23.25">
      <c r="A30" s="26" t="s">
        <v>325</v>
      </c>
      <c r="B30" s="26"/>
      <c r="C30" s="26"/>
      <c r="D30" s="26"/>
      <c r="E30" s="26"/>
      <c r="F30" s="26"/>
      <c r="G30" s="26"/>
      <c r="H30" s="26"/>
      <c r="I30" s="26"/>
      <c r="J30" s="26"/>
    </row>
    <row r="31" spans="1:10">
      <c r="A31" s="25"/>
      <c r="B31" s="25"/>
      <c r="C31" s="25"/>
      <c r="D31" s="25"/>
      <c r="E31" s="25"/>
      <c r="F31" s="25"/>
      <c r="G31" s="25"/>
      <c r="H31" s="25"/>
      <c r="I31" s="25"/>
      <c r="J31" s="25"/>
    </row>
    <row r="32" spans="1:10">
      <c r="A32" s="25"/>
      <c r="B32" s="25"/>
      <c r="C32" s="25"/>
      <c r="D32" s="25"/>
      <c r="E32" s="25"/>
      <c r="F32" s="25"/>
      <c r="G32" s="25"/>
      <c r="H32" s="25"/>
      <c r="I32" s="25"/>
      <c r="J32" s="25"/>
    </row>
    <row r="33" spans="1:10">
      <c r="A33" s="25"/>
      <c r="B33" s="25"/>
      <c r="C33" s="25"/>
      <c r="D33" s="25"/>
      <c r="E33" s="25"/>
      <c r="F33" s="25"/>
      <c r="G33" s="25"/>
      <c r="H33" s="25"/>
      <c r="I33" s="25"/>
      <c r="J33" s="25"/>
    </row>
    <row r="34" spans="1:10">
      <c r="A34" s="25"/>
      <c r="B34" s="25"/>
      <c r="C34" s="25"/>
      <c r="D34" s="25"/>
      <c r="E34" s="25"/>
      <c r="F34" s="25"/>
      <c r="G34" s="25"/>
      <c r="H34" s="25"/>
      <c r="I34" s="25"/>
      <c r="J34" s="25"/>
    </row>
    <row r="35" spans="1:10">
      <c r="A35" s="25"/>
      <c r="B35" s="25"/>
      <c r="C35" s="25"/>
      <c r="D35" s="25"/>
      <c r="E35" s="25"/>
      <c r="F35" s="25"/>
      <c r="G35" s="25"/>
      <c r="H35" s="25"/>
      <c r="I35" s="25"/>
      <c r="J35" s="25"/>
    </row>
    <row r="36" spans="1:10" ht="21.75">
      <c r="A36" s="3"/>
      <c r="B36" s="3"/>
      <c r="C36" s="3"/>
      <c r="D36" s="3"/>
      <c r="E36" s="3"/>
      <c r="F36" s="3"/>
      <c r="G36" s="3"/>
      <c r="H36" s="3"/>
      <c r="I36" s="3"/>
      <c r="J36" s="3"/>
    </row>
    <row r="37" spans="1:10" ht="23.25">
      <c r="A37" s="26" t="s">
        <v>326</v>
      </c>
      <c r="B37" s="26"/>
      <c r="C37" s="26"/>
      <c r="D37" s="26"/>
      <c r="E37" s="26"/>
      <c r="F37" s="26"/>
      <c r="G37" s="26"/>
      <c r="H37" s="26"/>
      <c r="I37" s="26"/>
      <c r="J37" s="26"/>
    </row>
    <row r="38" spans="1:10">
      <c r="A38" s="25"/>
      <c r="B38" s="25"/>
      <c r="C38" s="25"/>
      <c r="D38" s="25"/>
      <c r="E38" s="25"/>
      <c r="F38" s="25"/>
      <c r="G38" s="25"/>
      <c r="H38" s="25"/>
      <c r="I38" s="25"/>
      <c r="J38" s="25"/>
    </row>
    <row r="39" spans="1:10">
      <c r="A39" s="25"/>
      <c r="B39" s="25"/>
      <c r="C39" s="25"/>
      <c r="D39" s="25"/>
      <c r="E39" s="25"/>
      <c r="F39" s="25"/>
      <c r="G39" s="25"/>
      <c r="H39" s="25"/>
      <c r="I39" s="25"/>
      <c r="J39" s="25"/>
    </row>
    <row r="40" spans="1:10">
      <c r="A40" s="25"/>
      <c r="B40" s="25"/>
      <c r="C40" s="25"/>
      <c r="D40" s="25"/>
      <c r="E40" s="25"/>
      <c r="F40" s="25"/>
      <c r="G40" s="25"/>
      <c r="H40" s="25"/>
      <c r="I40" s="25"/>
      <c r="J40" s="25"/>
    </row>
    <row r="41" spans="1:10">
      <c r="A41" s="25"/>
      <c r="B41" s="25"/>
      <c r="C41" s="25"/>
      <c r="D41" s="25"/>
      <c r="E41" s="25"/>
      <c r="F41" s="25"/>
      <c r="G41" s="25"/>
      <c r="H41" s="25"/>
      <c r="I41" s="25"/>
      <c r="J41" s="25"/>
    </row>
    <row r="42" spans="1:10">
      <c r="A42" s="25"/>
      <c r="B42" s="25"/>
      <c r="C42" s="25"/>
      <c r="D42" s="25"/>
      <c r="E42" s="25"/>
      <c r="F42" s="25"/>
      <c r="G42" s="25"/>
      <c r="H42" s="25"/>
      <c r="I42" s="25"/>
      <c r="J42" s="25"/>
    </row>
    <row r="43" spans="1:10">
      <c r="A43" s="25"/>
      <c r="B43" s="25"/>
      <c r="C43" s="25"/>
      <c r="D43" s="25"/>
      <c r="E43" s="25"/>
      <c r="F43" s="25"/>
      <c r="G43" s="25"/>
      <c r="H43" s="25"/>
      <c r="I43" s="25"/>
      <c r="J43" s="25"/>
    </row>
    <row r="44" spans="1:10">
      <c r="A44" s="25"/>
      <c r="B44" s="25"/>
      <c r="C44" s="25"/>
      <c r="D44" s="25"/>
      <c r="E44" s="25"/>
      <c r="F44" s="25"/>
      <c r="G44" s="25"/>
      <c r="H44" s="25"/>
      <c r="I44" s="25"/>
      <c r="J44" s="25"/>
    </row>
    <row r="45" spans="1:10" ht="21.75">
      <c r="A45" s="3"/>
      <c r="B45" s="3"/>
      <c r="C45" s="3"/>
      <c r="D45" s="3"/>
      <c r="E45" s="3"/>
      <c r="F45" s="3"/>
      <c r="G45" s="3"/>
      <c r="H45" s="3"/>
      <c r="I45" s="3"/>
      <c r="J45" s="3"/>
    </row>
    <row r="46" spans="1:10" ht="23.25">
      <c r="A46" s="26" t="s">
        <v>327</v>
      </c>
      <c r="B46" s="26"/>
      <c r="C46" s="26"/>
      <c r="D46" s="26"/>
      <c r="E46" s="26"/>
      <c r="F46" s="26"/>
      <c r="G46" s="26"/>
      <c r="H46" s="26"/>
      <c r="I46" s="26"/>
      <c r="J46" s="26"/>
    </row>
    <row r="47" spans="1:10">
      <c r="A47" s="25"/>
      <c r="B47" s="25"/>
      <c r="C47" s="25"/>
      <c r="D47" s="25"/>
      <c r="E47" s="25"/>
      <c r="F47" s="25"/>
      <c r="G47" s="25"/>
      <c r="H47" s="25"/>
      <c r="I47" s="25"/>
      <c r="J47" s="25"/>
    </row>
    <row r="48" spans="1:10">
      <c r="A48" s="25"/>
      <c r="B48" s="25"/>
      <c r="C48" s="25"/>
      <c r="D48" s="25"/>
      <c r="E48" s="25"/>
      <c r="F48" s="25"/>
      <c r="G48" s="25"/>
      <c r="H48" s="25"/>
      <c r="I48" s="25"/>
      <c r="J48" s="25"/>
    </row>
    <row r="49" spans="1:10">
      <c r="A49" s="25"/>
      <c r="B49" s="25"/>
      <c r="C49" s="25"/>
      <c r="D49" s="25"/>
      <c r="E49" s="25"/>
      <c r="F49" s="25"/>
      <c r="G49" s="25"/>
      <c r="H49" s="25"/>
      <c r="I49" s="25"/>
      <c r="J49" s="25"/>
    </row>
    <row r="50" spans="1:10">
      <c r="A50" s="25"/>
      <c r="B50" s="25"/>
      <c r="C50" s="25"/>
      <c r="D50" s="25"/>
      <c r="E50" s="25"/>
      <c r="F50" s="25"/>
      <c r="G50" s="25"/>
      <c r="H50" s="25"/>
      <c r="I50" s="25"/>
      <c r="J50" s="25"/>
    </row>
    <row r="51" spans="1:10">
      <c r="A51" s="25"/>
      <c r="B51" s="25"/>
      <c r="C51" s="25"/>
      <c r="D51" s="25"/>
      <c r="E51" s="25"/>
      <c r="F51" s="25"/>
      <c r="G51" s="25"/>
      <c r="H51" s="25"/>
      <c r="I51" s="25"/>
      <c r="J51" s="25"/>
    </row>
    <row r="52" spans="1:10" ht="21.75">
      <c r="A52" s="3"/>
      <c r="B52" s="3"/>
      <c r="C52" s="3"/>
      <c r="D52" s="3"/>
      <c r="E52" s="3"/>
      <c r="F52" s="3"/>
      <c r="G52" s="3"/>
      <c r="H52" s="3"/>
      <c r="I52" s="3"/>
      <c r="J52" s="3"/>
    </row>
    <row r="53" spans="1:10">
      <c r="A53" s="27" t="s">
        <v>328</v>
      </c>
      <c r="B53" s="27"/>
      <c r="C53" s="27"/>
      <c r="D53" s="27"/>
      <c r="E53" s="27"/>
      <c r="F53" s="27"/>
      <c r="G53" s="27"/>
      <c r="H53" s="27"/>
      <c r="I53" s="27"/>
      <c r="J53" s="27"/>
    </row>
    <row r="54" spans="1:10">
      <c r="A54" s="27"/>
      <c r="B54" s="27"/>
      <c r="C54" s="27"/>
      <c r="D54" s="27"/>
      <c r="E54" s="27"/>
      <c r="F54" s="27"/>
      <c r="G54" s="27"/>
      <c r="H54" s="27"/>
      <c r="I54" s="27"/>
      <c r="J54" s="27"/>
    </row>
    <row r="55" spans="1:10">
      <c r="A55" s="27"/>
      <c r="B55" s="27"/>
      <c r="C55" s="27"/>
      <c r="D55" s="27"/>
      <c r="E55" s="27"/>
      <c r="F55" s="27"/>
      <c r="G55" s="27"/>
      <c r="H55" s="27"/>
      <c r="I55" s="27"/>
      <c r="J55" s="27"/>
    </row>
  </sheetData>
  <mergeCells count="14">
    <mergeCell ref="A1:J2"/>
    <mergeCell ref="A9:J9"/>
    <mergeCell ref="A10:J13"/>
    <mergeCell ref="A15:J15"/>
    <mergeCell ref="A16:J20"/>
    <mergeCell ref="A38:J44"/>
    <mergeCell ref="A46:J46"/>
    <mergeCell ref="A47:J51"/>
    <mergeCell ref="A53:J55"/>
    <mergeCell ref="A22:J22"/>
    <mergeCell ref="A23:J28"/>
    <mergeCell ref="A30:J30"/>
    <mergeCell ref="A31:J35"/>
    <mergeCell ref="A37:J3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Bryan van den Berg</cp:lastModifiedBy>
  <cp:revision/>
  <dcterms:created xsi:type="dcterms:W3CDTF">2026-07-15T12:21:33Z</dcterms:created>
  <dcterms:modified xsi:type="dcterms:W3CDTF">2026-07-15T13:01:31Z</dcterms:modified>
  <cp:category/>
  <cp:contentStatus/>
</cp:coreProperties>
</file>